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ilisateur\Desktop\CER 2022\"/>
    </mc:Choice>
  </mc:AlternateContent>
  <bookViews>
    <workbookView xWindow="0" yWindow="0" windowWidth="28800" windowHeight="12135"/>
  </bookViews>
  <sheets>
    <sheet name="Fiche d inscription" sheetId="4" r:id="rId1"/>
    <sheet name="Autorisations" sheetId="5" r:id="rId2"/>
    <sheet name="Tarif" sheetId="1" state="hidden" r:id="rId3"/>
    <sheet name="Feuil2" sheetId="2" state="hidden" r:id="rId4"/>
    <sheet name="Feuil3" sheetId="3" state="hidden" r:id="rId5"/>
  </sheets>
  <definedNames>
    <definedName name="_xlnm.Print_Area" localSheetId="1">Autorisations!$B$2:$M$58</definedName>
    <definedName name="_xlnm.Print_Area" localSheetId="0">'Fiche d inscription'!$C$3:$L$83</definedName>
    <definedName name="_xlnm.Print_Area" localSheetId="2">Tarif!$A$1:$V$53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3" i="4" l="1"/>
  <c r="C37" i="5"/>
  <c r="J16" i="4"/>
  <c r="B4" i="2"/>
  <c r="B5" i="2" s="1"/>
  <c r="B6" i="2" s="1"/>
  <c r="B7" i="2" s="1"/>
  <c r="B8" i="2" s="1"/>
  <c r="B9" i="2" s="1"/>
  <c r="B10" i="2" s="1"/>
  <c r="B11" i="2" s="1"/>
  <c r="B12" i="2" s="1"/>
  <c r="B13" i="2" s="1"/>
  <c r="B14" i="2" s="1"/>
  <c r="B15" i="2" s="1"/>
  <c r="B16" i="2" s="1"/>
  <c r="B17" i="2" s="1"/>
  <c r="B18" i="2" s="1"/>
  <c r="P26" i="1"/>
  <c r="P27" i="1"/>
  <c r="P28" i="1"/>
  <c r="P29" i="1"/>
  <c r="P30" i="1"/>
  <c r="P31" i="1"/>
  <c r="P32" i="1"/>
  <c r="F56" i="4" l="1"/>
  <c r="E11" i="5"/>
  <c r="E21" i="5" s="1"/>
  <c r="I27" i="5"/>
  <c r="J3" i="5"/>
  <c r="J2" i="5"/>
  <c r="H4" i="5" l="1"/>
  <c r="E27" i="5"/>
  <c r="E39" i="5" s="1"/>
  <c r="F58" i="4"/>
  <c r="I6" i="5" l="1"/>
  <c r="H39" i="5"/>
  <c r="E25" i="5"/>
  <c r="C40" i="5"/>
  <c r="J39" i="5"/>
  <c r="P12" i="1"/>
  <c r="P13" i="1" s="1"/>
  <c r="P14" i="1" s="1"/>
  <c r="P15" i="1" s="1"/>
  <c r="P16" i="1" s="1"/>
  <c r="P17" i="1" s="1"/>
  <c r="P18" i="1" s="1"/>
  <c r="F60" i="4"/>
  <c r="F59" i="4"/>
  <c r="Q10" i="4"/>
  <c r="Q5" i="4"/>
  <c r="Q6" i="4"/>
  <c r="Q7" i="4"/>
  <c r="Q8" i="4"/>
  <c r="Q9" i="4" s="1"/>
  <c r="Q4" i="4"/>
  <c r="F57" i="4" l="1"/>
  <c r="E56" i="4"/>
  <c r="F61" i="4" l="1"/>
</calcChain>
</file>

<file path=xl/sharedStrings.xml><?xml version="1.0" encoding="utf-8"?>
<sst xmlns="http://schemas.openxmlformats.org/spreadsheetml/2006/main" count="218" uniqueCount="171">
  <si>
    <t>LICENCE</t>
  </si>
  <si>
    <t>Catégorie</t>
  </si>
  <si>
    <t>Années de naissance</t>
  </si>
  <si>
    <t>Licence (FFE Type 0)</t>
  </si>
  <si>
    <t>Eveil escrime (M5)</t>
  </si>
  <si>
    <t>2013-2014</t>
  </si>
  <si>
    <t>M7</t>
  </si>
  <si>
    <t>M9</t>
  </si>
  <si>
    <t>M11</t>
  </si>
  <si>
    <t>M13</t>
  </si>
  <si>
    <t>2006-2007</t>
  </si>
  <si>
    <t>M15</t>
  </si>
  <si>
    <t>M17</t>
  </si>
  <si>
    <t>M20</t>
  </si>
  <si>
    <t>Vétérans</t>
  </si>
  <si>
    <t>1979 et avant</t>
  </si>
  <si>
    <t>COTISATION AU CLUB</t>
  </si>
  <si>
    <t>Cours</t>
  </si>
  <si>
    <t>Tarif à l'année</t>
  </si>
  <si>
    <t>Eveil Escrime</t>
  </si>
  <si>
    <t>Loisirs Adultes</t>
  </si>
  <si>
    <t>Solution Riposte</t>
  </si>
  <si>
    <t>MATERIEL ET REPARATION</t>
  </si>
  <si>
    <t>Location à l'année</t>
  </si>
  <si>
    <t>Autres catégories</t>
  </si>
  <si>
    <t>20€/pièce ou 100€ tenue complète</t>
  </si>
  <si>
    <t>Les prix indiqués comprennent la réparation du matériel loué et son entretien.</t>
  </si>
  <si>
    <t>Si vous possédez votre propre matériel, les réparations seront facturées.</t>
  </si>
  <si>
    <t>Le tarif des réparations est à votre disposition dans la salle.</t>
  </si>
  <si>
    <t>Vous avez toutefois la possibilité de souscrire à un forfait réparation à l'année.</t>
  </si>
  <si>
    <t>Seul vous incombera alors le règlement des pièces détachées nécessaires</t>
  </si>
  <si>
    <t>Aux réparations</t>
  </si>
  <si>
    <t>Forfait réparation (armes personnelles)</t>
  </si>
  <si>
    <t>sportive</t>
  </si>
  <si>
    <t>Artistique / Ludique</t>
  </si>
  <si>
    <t>2009 et avant</t>
  </si>
  <si>
    <t>Reservé C.E.R</t>
  </si>
  <si>
    <t>Règlement  …………………………………</t>
  </si>
  <si>
    <t>Certificat médical ……………………….</t>
  </si>
  <si>
    <t>Assurance fédération …………………</t>
  </si>
  <si>
    <t>Photo</t>
  </si>
  <si>
    <t>Autorisations……..………………………..</t>
  </si>
  <si>
    <t>TIREUR</t>
  </si>
  <si>
    <t>NOM :</t>
  </si>
  <si>
    <t>Nombre d'années au club :</t>
  </si>
  <si>
    <t>Prénom :</t>
  </si>
  <si>
    <t>Latéralité :</t>
  </si>
  <si>
    <t>Date de Naissance :</t>
  </si>
  <si>
    <t>Catégorie :</t>
  </si>
  <si>
    <t>COORDONNÉES</t>
  </si>
  <si>
    <t>Adresse Postale :</t>
  </si>
  <si>
    <t>N° de téléphone (laisser vide si l'adhérent n'a pas de numéro personnel) :</t>
  </si>
  <si>
    <t>Adresse mail (idem) :</t>
  </si>
  <si>
    <t>SI L'ADHÉRENT EST MINEUR</t>
  </si>
  <si>
    <t>Parent 1</t>
  </si>
  <si>
    <t>N° téléphone :</t>
  </si>
  <si>
    <t>Mail :</t>
  </si>
  <si>
    <t>Adresse :</t>
  </si>
  <si>
    <t>Parent 2</t>
  </si>
  <si>
    <t>PAIEMENT</t>
  </si>
  <si>
    <t>Licence</t>
  </si>
  <si>
    <t>Mensualité</t>
  </si>
  <si>
    <t>Montant</t>
  </si>
  <si>
    <t>Mois</t>
  </si>
  <si>
    <t>Cotisation</t>
  </si>
  <si>
    <t>Location Équipement</t>
  </si>
  <si>
    <r>
      <rPr>
        <sz val="11"/>
        <color theme="1"/>
        <rFont val="Arial"/>
        <family val="2"/>
      </rPr>
      <t>2</t>
    </r>
    <r>
      <rPr>
        <sz val="8"/>
        <color rgb="FF000000"/>
        <rFont val="Calibri"/>
        <family val="2"/>
        <charset val="1"/>
      </rPr>
      <t>ème</t>
    </r>
  </si>
  <si>
    <t>Forfait réparation</t>
  </si>
  <si>
    <r>
      <rPr>
        <sz val="11"/>
        <color theme="1"/>
        <rFont val="Arial"/>
        <family val="2"/>
      </rPr>
      <t>3</t>
    </r>
    <r>
      <rPr>
        <sz val="8"/>
        <color rgb="FF000000"/>
        <rFont val="Calibri"/>
        <family val="2"/>
        <charset val="1"/>
      </rPr>
      <t>ème</t>
    </r>
  </si>
  <si>
    <r>
      <rPr>
        <sz val="11"/>
        <color theme="1"/>
        <rFont val="Arial"/>
        <family val="2"/>
      </rPr>
      <t>4</t>
    </r>
    <r>
      <rPr>
        <sz val="8"/>
        <color rgb="FF000000"/>
        <rFont val="Calibri"/>
        <family val="2"/>
        <charset val="1"/>
      </rPr>
      <t>ème</t>
    </r>
  </si>
  <si>
    <t>TOTAL</t>
  </si>
  <si>
    <r>
      <rPr>
        <sz val="11"/>
        <color theme="1"/>
        <rFont val="Arial"/>
        <family val="2"/>
      </rPr>
      <t>5</t>
    </r>
    <r>
      <rPr>
        <sz val="9"/>
        <color rgb="FF000000"/>
        <rFont val="Calibri"/>
        <family val="2"/>
        <charset val="1"/>
      </rPr>
      <t>ème</t>
    </r>
  </si>
  <si>
    <t>Chq caution Equipement (250€)</t>
  </si>
  <si>
    <t>Retour</t>
  </si>
  <si>
    <t>LOCATION EQUIPEMENT</t>
  </si>
  <si>
    <t>Chq caution Nettoyage (40€)</t>
  </si>
  <si>
    <t>Numéro</t>
  </si>
  <si>
    <t>Remarques</t>
  </si>
  <si>
    <t>Masque</t>
  </si>
  <si>
    <t>Pantalon</t>
  </si>
  <si>
    <t>CASIER N°</t>
  </si>
  <si>
    <t>Veste</t>
  </si>
  <si>
    <t>Sous-cuirasse</t>
  </si>
  <si>
    <t>Bustier</t>
  </si>
  <si>
    <t>Arme</t>
  </si>
  <si>
    <t>Fil de corps</t>
  </si>
  <si>
    <t>DATE</t>
  </si>
  <si>
    <t>Signature</t>
  </si>
  <si>
    <t>de l'adhérent ou du représentant légal</t>
  </si>
  <si>
    <t>M5</t>
  </si>
  <si>
    <t>Confirmé</t>
  </si>
  <si>
    <t>Compétiteur</t>
  </si>
  <si>
    <t>Débutant (1ère année -&gt; M13)</t>
  </si>
  <si>
    <t>Adulte loisir</t>
  </si>
  <si>
    <t>Escrime artistique</t>
  </si>
  <si>
    <t>Escrime ludique</t>
  </si>
  <si>
    <t>Cours suivis :</t>
  </si>
  <si>
    <t>Senior / Vétéran</t>
  </si>
  <si>
    <t>-</t>
  </si>
  <si>
    <t>Confirmés
(M7, M9, M11, M13)</t>
  </si>
  <si>
    <t>Compétiteurs
(M13-M15-M17-M20)</t>
  </si>
  <si>
    <t>0 pièce</t>
  </si>
  <si>
    <t>1 pièce</t>
  </si>
  <si>
    <t>2 pièces</t>
  </si>
  <si>
    <t>3 pièces</t>
  </si>
  <si>
    <t>4 pièces</t>
  </si>
  <si>
    <t>5 pièces</t>
  </si>
  <si>
    <t>6 pièces</t>
  </si>
  <si>
    <t>7 pièces</t>
  </si>
  <si>
    <t>Tenue complète</t>
  </si>
  <si>
    <t>Passeport compétition*</t>
  </si>
  <si>
    <t>* à partir de M15</t>
  </si>
  <si>
    <t>N° Chèque</t>
  </si>
  <si>
    <t>à remplir sur place</t>
  </si>
  <si>
    <t>Offerte la 1ere année</t>
  </si>
  <si>
    <t xml:space="preserve">Solution Riposte
</t>
  </si>
  <si>
    <t>2ième année</t>
  </si>
  <si>
    <t>1ere année</t>
  </si>
  <si>
    <t>A partir de la 3ième année</t>
  </si>
  <si>
    <r>
      <t xml:space="preserve">Débutants*
(M7, M9, M11, M13)
</t>
    </r>
    <r>
      <rPr>
        <i/>
        <sz val="8"/>
        <color rgb="FF000000"/>
        <rFont val="Calibri"/>
        <family val="2"/>
      </rPr>
      <t>* Première année d'escrime</t>
    </r>
  </si>
  <si>
    <t>TARIF FAMILLE : 
- 30% sur la cotisation du 2ème membre (sur la cotisation la plus basse)
- 40 % sur la cotisation à partir du 3ème membre (sur les cotisations les plus basses)</t>
  </si>
  <si>
    <t>TARIF DEUX ACTIVITES : 
 + 50 € si artistique ou ludique en plus de l'escrime sportive (exemple : loisirs adultes + artistique = 190€ + 50€)</t>
  </si>
  <si>
    <r>
      <rPr>
        <sz val="11"/>
        <color theme="1"/>
        <rFont val="Arial"/>
        <family val="2"/>
      </rPr>
      <t>1</t>
    </r>
    <r>
      <rPr>
        <sz val="8"/>
        <color rgb="FF000000"/>
        <rFont val="Calibri"/>
        <family val="2"/>
        <charset val="1"/>
      </rPr>
      <t>ère*</t>
    </r>
  </si>
  <si>
    <t>* minimum 100€</t>
  </si>
  <si>
    <t>25€/pièce ou 100€ tenue complète</t>
  </si>
  <si>
    <t>2ème même famille</t>
  </si>
  <si>
    <t>3ème même famille</t>
  </si>
  <si>
    <t>1 même famille</t>
  </si>
  <si>
    <t>DROIT A L'IMAGE</t>
  </si>
  <si>
    <t xml:space="preserve">Personne signataire : </t>
  </si>
  <si>
    <t>Adhérent majeur</t>
  </si>
  <si>
    <t>Je soussigné-e</t>
  </si>
  <si>
    <t>la prise de photographies dans le cadre de la pratique des activités sportives et l'utilisation de ces images par la ville de La Rochelle et le C.E.R à des fins informatives.</t>
  </si>
  <si>
    <t>REGLEMENT INTERIEUR</t>
  </si>
  <si>
    <t>déclare avoir lu le règlement intérieur de la salle Germaine JORIS, accessible dans la salle.</t>
  </si>
  <si>
    <t>AUTORISATION PARENTALE</t>
  </si>
  <si>
    <t xml:space="preserve">autorise mon enfant </t>
  </si>
  <si>
    <t>à pratiquer l'activité choisie au Cercle d'Escrime Rochelais et à participer, le cas échéant, aux compétitions</t>
  </si>
  <si>
    <t>J'autorise également les responsables du club :</t>
  </si>
  <si>
    <t>1. à souscrire en mon nom, pour mon enfant, la licence de la fédération française d'escrime comprise dans la cotisation</t>
  </si>
  <si>
    <t>2. à faire pratiquer sur mon enfant toute intervention chirurgicale ou traitement jugés nécessaires en cas d'accident, et je m'engage à rembourser au C.E.R l'intégralité des frais déboursés.</t>
  </si>
  <si>
    <t>A choisir --&gt;</t>
  </si>
  <si>
    <t>A cocher --&gt;</t>
  </si>
  <si>
    <t>QUESTIONNAIRE DE SANTE</t>
  </si>
  <si>
    <t>LOI INFORMATIQUE ET LIBERTES</t>
  </si>
  <si>
    <t>ASSURANCE</t>
  </si>
  <si>
    <t>Indépendamment des garanties intégrées par la licence de la FFE, la souscription à une assurance individuelle accident avec des capitaux complémentaire est facultative mais fortement recommandée. Elle peut être effectuée auprès de l'assureur de votre choix.</t>
  </si>
  <si>
    <t>Fait le</t>
  </si>
  <si>
    <t xml:space="preserve">à </t>
  </si>
  <si>
    <t>A compléter à la main
 ---&gt;</t>
  </si>
  <si>
    <t>Les informations recueillies sont nécessaires pour votre adhésion. Elles font l’objet d’un traitement informatique et sont destinées au secrétariat de l’association. En application des articles 39 et suivants de la loi du 6 janvier 1978 modifiée, vous bénéficiez d’un droit d’accès et de rectification aux informations qui vous concernent.
 Si vous souhaitez exercer ce droit et obtenir communication des informations vous concernant, veuillez vous adresser au Comité Directeur.</t>
  </si>
  <si>
    <t>Compléter tous les espaces en bleu et cocher les cases
---&gt;</t>
  </si>
  <si>
    <t>Choisir le cours
--&gt;</t>
  </si>
  <si>
    <t>Compléter tous les espaces en bleu
---&gt;</t>
  </si>
  <si>
    <t>--&gt;
Compléter tous les espaces en bleu
---&gt;</t>
  </si>
  <si>
    <t>Choisir les options dans les espaces bleus 
---&gt;</t>
  </si>
  <si>
    <t>2014-2015</t>
  </si>
  <si>
    <t>2012-2013</t>
  </si>
  <si>
    <t>2010-2011</t>
  </si>
  <si>
    <t>2008-2009</t>
  </si>
  <si>
    <t>2004-2005</t>
  </si>
  <si>
    <t>2001-2003</t>
  </si>
  <si>
    <t>2000 et avant</t>
  </si>
  <si>
    <t>BROCHURE TARIFAIRE C.E.R SAISON 2020-2021</t>
  </si>
  <si>
    <t>Réinscription suite COVID
- 10 %</t>
  </si>
  <si>
    <t>La cotisation et la licence ne pourront donner lieu à aucun remboursement sauf déménagement et maladie sur présentation d'un justificatif.
Il est rappelé que les cotisations ne corresondent en aucun cas au verserment d'une prestation de service mais représentent le montant d'une participation aux frais de fonctionnement de l'association.</t>
  </si>
  <si>
    <t>FICHE D'INSCRIPTION
2021-2022</t>
  </si>
  <si>
    <t xml:space="preserve">Inscrit sur la saison 2020/2021 : </t>
  </si>
  <si>
    <t>FICHE AUTORISATIONS
2021-2022</t>
  </si>
  <si>
    <t>Oui</t>
  </si>
  <si>
    <t>Non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</si>
</sst>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quot; €&quot;;[Red]&quot;-&quot;#,##0&quot; €&quot;"/>
    <numFmt numFmtId="165" formatCode="#,##0.00&quot; €&quot;;[Red]&quot;-&quot;#,##0.00&quot; €&quot;"/>
    <numFmt numFmtId="166" formatCode="[$-40C]General"/>
    <numFmt numFmtId="167" formatCode="#,##0.00&quot; &quot;[$€-40C];[Red]&quot;-&quot;#,##0.00&quot; &quot;[$€-40C]"/>
    <numFmt numFmtId="168" formatCode="0#&quot; &quot;##&quot; &quot;##&quot; &quot;##&quot; &quot;##"/>
    <numFmt numFmtId="169" formatCode="#,##0.00\ &quot;€&quot;"/>
    <numFmt numFmtId="170" formatCode="#,##0.00_ ;\-#,##0.00\ "/>
  </numFmts>
  <fonts count="40" x14ac:knownFonts="1">
    <font>
      <sz val="11"/>
      <color theme="1"/>
      <name val="Arial"/>
      <family val="2"/>
    </font>
    <font>
      <sz val="11"/>
      <color theme="1"/>
      <name val="Calibri"/>
      <family val="2"/>
      <scheme val="minor"/>
    </font>
    <font>
      <sz val="11"/>
      <color rgb="FF000000"/>
      <name val="Calibri"/>
      <family val="2"/>
    </font>
    <font>
      <b/>
      <i/>
      <sz val="16"/>
      <color theme="1"/>
      <name val="Arial"/>
      <family val="2"/>
    </font>
    <font>
      <b/>
      <i/>
      <u/>
      <sz val="11"/>
      <color theme="1"/>
      <name val="Arial"/>
      <family val="2"/>
    </font>
    <font>
      <b/>
      <sz val="18"/>
      <color rgb="FF000000"/>
      <name val="Calibri"/>
      <family val="2"/>
    </font>
    <font>
      <b/>
      <sz val="14"/>
      <color rgb="FF000000"/>
      <name val="Calibri"/>
      <family val="2"/>
    </font>
    <font>
      <b/>
      <sz val="10"/>
      <color rgb="FF000000"/>
      <name val="Calibri"/>
      <family val="2"/>
    </font>
    <font>
      <b/>
      <sz val="11"/>
      <color rgb="FF000000"/>
      <name val="Calibri"/>
      <family val="2"/>
    </font>
    <font>
      <sz val="11"/>
      <color rgb="FFFF0000"/>
      <name val="Calibri"/>
      <family val="2"/>
    </font>
    <font>
      <b/>
      <sz val="12"/>
      <color rgb="FF000000"/>
      <name val="Calibri"/>
      <family val="2"/>
    </font>
    <font>
      <sz val="11"/>
      <color rgb="FF000000"/>
      <name val="Calibri"/>
      <family val="2"/>
      <charset val="1"/>
    </font>
    <font>
      <b/>
      <sz val="14"/>
      <color rgb="FF000000"/>
      <name val="Calibri"/>
      <family val="2"/>
      <charset val="1"/>
    </font>
    <font>
      <b/>
      <sz val="12"/>
      <color rgb="FF000000"/>
      <name val="Calibri"/>
      <family val="2"/>
      <charset val="1"/>
    </font>
    <font>
      <b/>
      <sz val="11"/>
      <color rgb="FF000000"/>
      <name val="Calibri"/>
      <family val="2"/>
      <charset val="1"/>
    </font>
    <font>
      <sz val="8"/>
      <color rgb="FF000000"/>
      <name val="Calibri"/>
      <family val="2"/>
      <charset val="1"/>
    </font>
    <font>
      <sz val="9"/>
      <color rgb="FF000000"/>
      <name val="Calibri"/>
      <family val="2"/>
      <charset val="1"/>
    </font>
    <font>
      <i/>
      <sz val="8"/>
      <color rgb="FF000000"/>
      <name val="Calibri"/>
      <family val="2"/>
    </font>
    <font>
      <sz val="9"/>
      <color theme="1"/>
      <name val="Arial"/>
      <family val="2"/>
    </font>
    <font>
      <sz val="8"/>
      <color rgb="FF000000"/>
      <name val="Tahoma"/>
      <family val="2"/>
    </font>
    <font>
      <u/>
      <sz val="11"/>
      <color rgb="FF000000"/>
      <name val="Calibri"/>
      <family val="2"/>
      <charset val="1"/>
    </font>
    <font>
      <sz val="11"/>
      <color theme="0" tint="-4.9989318521683403E-2"/>
      <name val="Calibri"/>
      <family val="2"/>
      <charset val="1"/>
    </font>
    <font>
      <sz val="11"/>
      <color rgb="FFFF0000"/>
      <name val="Calibri"/>
      <family val="2"/>
      <charset val="1"/>
    </font>
    <font>
      <sz val="11"/>
      <color theme="1"/>
      <name val="Arial"/>
      <family val="2"/>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font>
    <font>
      <sz val="11"/>
      <color theme="0"/>
      <name val="Arial"/>
      <family val="2"/>
    </font>
    <font>
      <b/>
      <sz val="11"/>
      <color theme="1"/>
      <name val="Arial"/>
      <family val="2"/>
    </font>
    <font>
      <b/>
      <sz val="14"/>
      <color rgb="FF000000"/>
      <name val="Calibri"/>
      <family val="2"/>
      <scheme val="minor"/>
    </font>
    <font>
      <b/>
      <sz val="11"/>
      <color rgb="FFFF0000"/>
      <name val="Calibri"/>
      <family val="2"/>
      <scheme val="minor"/>
    </font>
    <font>
      <sz val="11"/>
      <color rgb="FFFF0000"/>
      <name val="Arial"/>
      <family val="2"/>
    </font>
    <font>
      <sz val="12"/>
      <color rgb="FF000000"/>
      <name val="Calibri"/>
      <family val="2"/>
      <charset val="1"/>
    </font>
    <font>
      <sz val="9"/>
      <color rgb="FFFF0000"/>
      <name val="Calibri"/>
      <family val="2"/>
      <charset val="1"/>
    </font>
    <font>
      <sz val="8"/>
      <color rgb="FFFF0000"/>
      <name val="Calibri"/>
      <family val="2"/>
      <charset val="1"/>
    </font>
    <font>
      <i/>
      <sz val="12"/>
      <color rgb="FFFF0000"/>
      <name val="Calibri"/>
      <family val="2"/>
    </font>
    <font>
      <sz val="10"/>
      <color rgb="FFFF0000"/>
      <name val="Arial"/>
      <family val="2"/>
    </font>
    <font>
      <sz val="11"/>
      <name val="Calibri"/>
      <family val="2"/>
      <charset val="1"/>
    </font>
    <font>
      <sz val="11"/>
      <color rgb="FFF8F8F8"/>
      <name val="Calibri"/>
      <family val="2"/>
      <charset val="1"/>
    </font>
  </fonts>
  <fills count="15">
    <fill>
      <patternFill patternType="none"/>
    </fill>
    <fill>
      <patternFill patternType="gray125"/>
    </fill>
    <fill>
      <patternFill patternType="solid">
        <fgColor rgb="FFD9D9D9"/>
        <bgColor rgb="FFD9D9D9"/>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D9D9D9"/>
        <bgColor rgb="FFF2F2F2"/>
      </patternFill>
    </fill>
    <fill>
      <patternFill patternType="solid">
        <fgColor rgb="FFF2F2F2"/>
        <bgColor rgb="FFFFFFCC"/>
      </patternFill>
    </fill>
    <fill>
      <patternFill patternType="solid">
        <fgColor rgb="FFB2B2B2"/>
        <bgColor rgb="FF969696"/>
      </patternFill>
    </fill>
    <fill>
      <patternFill patternType="solid">
        <fgColor theme="0"/>
        <bgColor rgb="FFFFFFCC"/>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14999847407452621"/>
        <bgColor rgb="FFF2F2F2"/>
      </patternFill>
    </fill>
    <fill>
      <patternFill patternType="solid">
        <fgColor rgb="FFDAEEF3"/>
        <bgColor indexed="64"/>
      </patternFill>
    </fill>
  </fills>
  <borders count="5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indexed="64"/>
      </top>
      <bottom/>
      <diagonal/>
    </border>
    <border>
      <left style="thin">
        <color indexed="64"/>
      </left>
      <right style="thin">
        <color rgb="FF000000"/>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dotted">
        <color auto="1"/>
      </bottom>
      <diagonal/>
    </border>
    <border>
      <left/>
      <right style="medium">
        <color auto="1"/>
      </right>
      <top/>
      <bottom style="dotted">
        <color auto="1"/>
      </bottom>
      <diagonal/>
    </border>
    <border>
      <left style="dashed">
        <color auto="1"/>
      </left>
      <right style="dashed">
        <color auto="1"/>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right style="medium">
        <color auto="1"/>
      </right>
      <top style="dashed">
        <color auto="1"/>
      </top>
      <bottom style="dashed">
        <color auto="1"/>
      </bottom>
      <diagonal/>
    </border>
    <border>
      <left style="dashed">
        <color auto="1"/>
      </left>
      <right style="dashed">
        <color auto="1"/>
      </right>
      <top/>
      <bottom style="dashed">
        <color auto="1"/>
      </bottom>
      <diagonal/>
    </border>
    <border>
      <left style="medium">
        <color auto="1"/>
      </left>
      <right/>
      <top/>
      <bottom style="dotted">
        <color auto="1"/>
      </bottom>
      <diagonal/>
    </border>
    <border>
      <left style="medium">
        <color auto="1"/>
      </left>
      <right style="dashed">
        <color auto="1"/>
      </right>
      <top style="dashed">
        <color auto="1"/>
      </top>
      <bottom style="dashed">
        <color auto="1"/>
      </bottom>
      <diagonal/>
    </border>
    <border>
      <left style="medium">
        <color auto="1"/>
      </left>
      <right/>
      <top style="dashed">
        <color auto="1"/>
      </top>
      <bottom style="dashed">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auto="1"/>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indexed="64"/>
      </bottom>
      <diagonal/>
    </border>
    <border>
      <left/>
      <right style="thin">
        <color indexed="64"/>
      </right>
      <top style="thin">
        <color rgb="FF000000"/>
      </top>
      <bottom style="thin">
        <color rgb="FF000000"/>
      </bottom>
      <diagonal/>
    </border>
  </borders>
  <cellStyleXfs count="7">
    <xf numFmtId="0" fontId="0" fillId="0" borderId="0"/>
    <xf numFmtId="166" fontId="2" fillId="0" borderId="0"/>
    <xf numFmtId="0" fontId="3" fillId="0" borderId="0">
      <alignment horizontal="center"/>
    </xf>
    <xf numFmtId="0" fontId="3" fillId="0" borderId="0">
      <alignment horizontal="center" textRotation="90"/>
    </xf>
    <xf numFmtId="0" fontId="4" fillId="0" borderId="0"/>
    <xf numFmtId="167" fontId="4" fillId="0" borderId="0"/>
    <xf numFmtId="0" fontId="11" fillId="0" borderId="0"/>
  </cellStyleXfs>
  <cellXfs count="325">
    <xf numFmtId="0" fontId="0" fillId="0" borderId="0" xfId="0"/>
    <xf numFmtId="166" fontId="5" fillId="0" borderId="0" xfId="1" applyFont="1" applyFill="1" applyBorder="1" applyAlignment="1">
      <alignment vertical="center"/>
    </xf>
    <xf numFmtId="166" fontId="2" fillId="0" borderId="0" xfId="1" applyFill="1" applyBorder="1"/>
    <xf numFmtId="166" fontId="2" fillId="0" borderId="0" xfId="1"/>
    <xf numFmtId="166" fontId="2" fillId="0" borderId="0" xfId="1" applyFill="1" applyBorder="1" applyAlignment="1">
      <alignment vertical="center"/>
    </xf>
    <xf numFmtId="166" fontId="7" fillId="0" borderId="0" xfId="1" applyFont="1" applyFill="1" applyBorder="1" applyAlignment="1"/>
    <xf numFmtId="166" fontId="2" fillId="0" borderId="0" xfId="1" applyBorder="1" applyAlignment="1"/>
    <xf numFmtId="166" fontId="9" fillId="0" borderId="0" xfId="1" applyFont="1" applyBorder="1" applyAlignment="1"/>
    <xf numFmtId="166" fontId="2" fillId="0" borderId="0" xfId="1" applyBorder="1"/>
    <xf numFmtId="166" fontId="9" fillId="0" borderId="0" xfId="1" applyFont="1"/>
    <xf numFmtId="0" fontId="0" fillId="0" borderId="0" xfId="0" applyFill="1"/>
    <xf numFmtId="166" fontId="10" fillId="0" borderId="0" xfId="1" applyFont="1" applyFill="1" applyBorder="1" applyAlignment="1">
      <alignment horizontal="center" vertical="center"/>
    </xf>
    <xf numFmtId="166" fontId="2" fillId="0" borderId="0" xfId="1" applyBorder="1" applyAlignment="1">
      <alignment vertical="center" wrapText="1"/>
    </xf>
    <xf numFmtId="0" fontId="0" fillId="0" borderId="17" xfId="0" applyBorder="1"/>
    <xf numFmtId="166" fontId="2" fillId="0" borderId="9" xfId="1" applyBorder="1" applyAlignment="1">
      <alignment horizontal="center" vertical="center"/>
    </xf>
    <xf numFmtId="166" fontId="2" fillId="0" borderId="9" xfId="1" applyBorder="1" applyAlignment="1">
      <alignment horizontal="center" vertical="center" wrapText="1"/>
    </xf>
    <xf numFmtId="166" fontId="2" fillId="0" borderId="18" xfId="1" applyBorder="1" applyAlignment="1">
      <alignment horizontal="center" vertical="center" wrapText="1"/>
    </xf>
    <xf numFmtId="166" fontId="2" fillId="0" borderId="11" xfId="1" applyBorder="1" applyAlignment="1">
      <alignment horizontal="left" vertical="center"/>
    </xf>
    <xf numFmtId="166" fontId="2" fillId="0" borderId="19" xfId="1" applyBorder="1" applyAlignment="1">
      <alignment vertical="center" wrapText="1"/>
    </xf>
    <xf numFmtId="166" fontId="2" fillId="0" borderId="19" xfId="1" applyBorder="1"/>
    <xf numFmtId="0" fontId="0" fillId="0" borderId="11" xfId="0" applyBorder="1"/>
    <xf numFmtId="0" fontId="0" fillId="0" borderId="20" xfId="0" applyBorder="1"/>
    <xf numFmtId="166" fontId="2" fillId="0" borderId="21" xfId="1" applyBorder="1"/>
    <xf numFmtId="166" fontId="2" fillId="0" borderId="22" xfId="1" applyBorder="1"/>
    <xf numFmtId="0" fontId="11" fillId="0" borderId="25" xfId="6" applyBorder="1"/>
    <xf numFmtId="0" fontId="11" fillId="0" borderId="0" xfId="6"/>
    <xf numFmtId="0" fontId="11" fillId="0" borderId="27" xfId="6" applyBorder="1"/>
    <xf numFmtId="0" fontId="11" fillId="0" borderId="0" xfId="6" applyBorder="1"/>
    <xf numFmtId="0" fontId="11" fillId="0" borderId="30" xfId="6" applyBorder="1"/>
    <xf numFmtId="0" fontId="11" fillId="0" borderId="31" xfId="6" applyBorder="1"/>
    <xf numFmtId="0" fontId="11" fillId="0" borderId="32" xfId="6" applyBorder="1"/>
    <xf numFmtId="0" fontId="11" fillId="0" borderId="0" xfId="6" applyAlignment="1">
      <alignment horizontal="center" vertical="center"/>
    </xf>
    <xf numFmtId="0" fontId="11" fillId="0" borderId="0" xfId="6" applyFont="1" applyBorder="1" applyAlignment="1">
      <alignment horizontal="center" vertical="center"/>
    </xf>
    <xf numFmtId="0" fontId="11" fillId="9" borderId="0" xfId="6" applyFill="1" applyBorder="1"/>
    <xf numFmtId="0" fontId="11" fillId="0" borderId="26" xfId="6" applyFont="1" applyBorder="1"/>
    <xf numFmtId="0" fontId="14" fillId="0" borderId="26" xfId="6" applyFont="1" applyBorder="1" applyAlignment="1">
      <alignment horizontal="center"/>
    </xf>
    <xf numFmtId="0" fontId="11" fillId="0" borderId="35" xfId="6" applyBorder="1" applyProtection="1">
      <protection locked="0"/>
    </xf>
    <xf numFmtId="0" fontId="11" fillId="9" borderId="35" xfId="6" applyFill="1" applyBorder="1" applyProtection="1">
      <protection locked="0"/>
    </xf>
    <xf numFmtId="0" fontId="11" fillId="11" borderId="35" xfId="6" applyFill="1" applyBorder="1" applyProtection="1">
      <protection locked="0"/>
    </xf>
    <xf numFmtId="0" fontId="11" fillId="11" borderId="35" xfId="6" applyFont="1" applyFill="1" applyBorder="1" applyProtection="1">
      <protection locked="0"/>
    </xf>
    <xf numFmtId="0" fontId="11" fillId="3" borderId="0" xfId="6" applyFill="1"/>
    <xf numFmtId="0" fontId="11" fillId="3" borderId="0" xfId="6" applyFill="1" applyBorder="1"/>
    <xf numFmtId="0" fontId="11" fillId="3" borderId="0" xfId="6" applyFont="1" applyFill="1" applyBorder="1" applyAlignment="1">
      <alignment horizontal="center" vertical="center"/>
    </xf>
    <xf numFmtId="0" fontId="11" fillId="3" borderId="0" xfId="6" applyFont="1" applyFill="1" applyBorder="1" applyAlignment="1">
      <alignment horizontal="center"/>
    </xf>
    <xf numFmtId="0" fontId="11" fillId="3" borderId="0" xfId="6" applyFill="1" applyBorder="1" applyAlignment="1"/>
    <xf numFmtId="0" fontId="20" fillId="3" borderId="0" xfId="6" applyFont="1" applyFill="1"/>
    <xf numFmtId="0" fontId="21" fillId="3" borderId="0" xfId="6" applyFont="1" applyFill="1"/>
    <xf numFmtId="0" fontId="11" fillId="3" borderId="49" xfId="6" applyFill="1" applyBorder="1"/>
    <xf numFmtId="169" fontId="11" fillId="3" borderId="0" xfId="6" applyNumberFormat="1" applyFill="1" applyAlignment="1">
      <alignment horizontal="center"/>
    </xf>
    <xf numFmtId="9" fontId="21" fillId="3" borderId="0" xfId="6" applyNumberFormat="1" applyFont="1" applyFill="1"/>
    <xf numFmtId="9" fontId="21" fillId="3" borderId="0" xfId="6" applyNumberFormat="1" applyFont="1" applyFill="1" applyBorder="1"/>
    <xf numFmtId="0" fontId="22" fillId="11" borderId="35" xfId="6" applyFont="1" applyFill="1" applyBorder="1" applyAlignment="1" applyProtection="1">
      <alignment horizontal="center"/>
      <protection locked="0"/>
    </xf>
    <xf numFmtId="0" fontId="11" fillId="0" borderId="33" xfId="6" applyBorder="1" applyAlignment="1" applyProtection="1">
      <alignment horizontal="center"/>
      <protection locked="0"/>
    </xf>
    <xf numFmtId="166" fontId="2" fillId="0" borderId="0" xfId="1" applyFill="1" applyBorder="1" applyAlignment="1"/>
    <xf numFmtId="166" fontId="8" fillId="0" borderId="0" xfId="1" applyFont="1" applyFill="1" applyBorder="1" applyAlignment="1">
      <alignment vertical="center"/>
    </xf>
    <xf numFmtId="14" fontId="28" fillId="0" borderId="0" xfId="0" applyNumberFormat="1" applyFont="1"/>
    <xf numFmtId="0" fontId="28" fillId="0" borderId="0" xfId="0" applyFont="1"/>
    <xf numFmtId="0" fontId="0" fillId="0" borderId="26" xfId="0" applyBorder="1"/>
    <xf numFmtId="0" fontId="0" fillId="0" borderId="0" xfId="0" applyBorder="1"/>
    <xf numFmtId="0" fontId="0" fillId="0" borderId="27" xfId="0" applyBorder="1"/>
    <xf numFmtId="0" fontId="0" fillId="0" borderId="29" xfId="0" applyBorder="1"/>
    <xf numFmtId="0" fontId="0" fillId="0" borderId="30" xfId="0" applyBorder="1"/>
    <xf numFmtId="0" fontId="0" fillId="0" borderId="31" xfId="0" applyBorder="1"/>
    <xf numFmtId="0" fontId="0" fillId="3" borderId="0" xfId="0" applyFill="1"/>
    <xf numFmtId="0" fontId="27" fillId="0" borderId="0" xfId="0" applyFont="1" applyBorder="1"/>
    <xf numFmtId="0" fontId="1" fillId="0" borderId="24" xfId="0" applyFont="1" applyBorder="1"/>
    <xf numFmtId="0" fontId="1" fillId="0" borderId="32" xfId="0" applyFont="1" applyBorder="1"/>
    <xf numFmtId="14" fontId="26" fillId="0" borderId="32" xfId="0" applyNumberFormat="1" applyFont="1" applyBorder="1"/>
    <xf numFmtId="0" fontId="26" fillId="0" borderId="32" xfId="0" applyFont="1" applyBorder="1"/>
    <xf numFmtId="0" fontId="26" fillId="0" borderId="25" xfId="0" applyFont="1" applyBorder="1"/>
    <xf numFmtId="0" fontId="1" fillId="0" borderId="26" xfId="0" applyFont="1" applyBorder="1"/>
    <xf numFmtId="0" fontId="1" fillId="0" borderId="0" xfId="0" applyFont="1" applyBorder="1"/>
    <xf numFmtId="0" fontId="26" fillId="0" borderId="0" xfId="0" applyFont="1" applyBorder="1"/>
    <xf numFmtId="0" fontId="26" fillId="0" borderId="27" xfId="0" applyFont="1" applyBorder="1"/>
    <xf numFmtId="0" fontId="1" fillId="0" borderId="27" xfId="0" applyFont="1" applyBorder="1"/>
    <xf numFmtId="0" fontId="1" fillId="0" borderId="29" xfId="0" applyFont="1" applyBorder="1"/>
    <xf numFmtId="0" fontId="1" fillId="0" borderId="30" xfId="0" applyFont="1" applyBorder="1"/>
    <xf numFmtId="0" fontId="1" fillId="0" borderId="31" xfId="0" applyFont="1" applyBorder="1"/>
    <xf numFmtId="0" fontId="1" fillId="0" borderId="0" xfId="0" applyFont="1"/>
    <xf numFmtId="0" fontId="1" fillId="0" borderId="29" xfId="0" applyFont="1" applyBorder="1" applyAlignment="1">
      <alignment horizontal="left" wrapText="1"/>
    </xf>
    <xf numFmtId="0" fontId="1" fillId="0" borderId="30" xfId="0" applyFont="1" applyBorder="1" applyAlignment="1">
      <alignment horizontal="left" wrapText="1"/>
    </xf>
    <xf numFmtId="0" fontId="1" fillId="0" borderId="31" xfId="0" applyFont="1" applyBorder="1" applyAlignment="1">
      <alignment horizontal="left" wrapText="1"/>
    </xf>
    <xf numFmtId="0" fontId="1" fillId="3" borderId="0" xfId="0" applyNumberFormat="1" applyFont="1" applyFill="1" applyBorder="1" applyAlignment="1">
      <alignment horizontal="center" vertical="center"/>
    </xf>
    <xf numFmtId="0" fontId="31" fillId="0" borderId="29" xfId="0" applyFont="1" applyBorder="1" applyAlignment="1">
      <alignment horizontal="left" vertical="center"/>
    </xf>
    <xf numFmtId="0" fontId="32" fillId="3" borderId="0" xfId="0" applyFont="1" applyFill="1"/>
    <xf numFmtId="0" fontId="26" fillId="0" borderId="27" xfId="0" applyFont="1" applyBorder="1" applyAlignment="1">
      <alignment horizontal="right"/>
    </xf>
    <xf numFmtId="0" fontId="0" fillId="0" borderId="27" xfId="0" applyBorder="1" applyAlignment="1"/>
    <xf numFmtId="0" fontId="27" fillId="0" borderId="26" xfId="0" applyFont="1" applyBorder="1" applyAlignment="1">
      <alignment vertical="center"/>
    </xf>
    <xf numFmtId="0" fontId="24" fillId="0" borderId="0" xfId="0" applyFont="1" applyBorder="1"/>
    <xf numFmtId="0" fontId="33" fillId="0" borderId="24" xfId="6" applyFont="1" applyBorder="1"/>
    <xf numFmtId="0" fontId="33" fillId="0" borderId="32" xfId="6" applyFont="1" applyBorder="1"/>
    <xf numFmtId="0" fontId="33" fillId="0" borderId="29" xfId="6" applyFont="1" applyBorder="1"/>
    <xf numFmtId="0" fontId="33" fillId="0" borderId="30" xfId="6" applyFont="1" applyBorder="1"/>
    <xf numFmtId="0" fontId="23" fillId="0" borderId="0" xfId="0" applyFont="1" applyBorder="1"/>
    <xf numFmtId="0" fontId="29" fillId="0" borderId="0" xfId="0" applyFont="1" applyBorder="1"/>
    <xf numFmtId="0" fontId="11" fillId="0" borderId="0" xfId="6" applyFont="1" applyBorder="1"/>
    <xf numFmtId="0" fontId="14" fillId="0" borderId="0" xfId="6" applyFont="1" applyBorder="1" applyAlignment="1">
      <alignment horizontal="center"/>
    </xf>
    <xf numFmtId="0" fontId="1" fillId="11" borderId="0" xfId="0" applyFont="1" applyFill="1" applyBorder="1" applyAlignment="1" applyProtection="1">
      <alignment horizontal="center" vertical="center"/>
      <protection locked="0"/>
    </xf>
    <xf numFmtId="166" fontId="2" fillId="0" borderId="0" xfId="1" applyFill="1" applyBorder="1" applyAlignment="1">
      <alignment horizontal="center"/>
    </xf>
    <xf numFmtId="164" fontId="2" fillId="0" borderId="53" xfId="1" applyNumberFormat="1" applyFill="1" applyBorder="1" applyAlignment="1"/>
    <xf numFmtId="164" fontId="2" fillId="0" borderId="54" xfId="1" applyNumberFormat="1" applyFill="1" applyBorder="1" applyAlignment="1"/>
    <xf numFmtId="164" fontId="2" fillId="0" borderId="7" xfId="1" applyNumberFormat="1" applyFill="1" applyBorder="1" applyAlignment="1"/>
    <xf numFmtId="164" fontId="2" fillId="0" borderId="57" xfId="1" applyNumberFormat="1" applyFill="1" applyBorder="1" applyAlignment="1"/>
    <xf numFmtId="0" fontId="38" fillId="3" borderId="0" xfId="6" applyFont="1" applyFill="1"/>
    <xf numFmtId="0" fontId="38" fillId="3" borderId="0" xfId="6" applyFont="1" applyFill="1" applyBorder="1"/>
    <xf numFmtId="0" fontId="34" fillId="3" borderId="0" xfId="6" applyFont="1" applyFill="1" applyAlignment="1">
      <alignment wrapText="1"/>
    </xf>
    <xf numFmtId="166" fontId="8" fillId="0" borderId="0" xfId="1" applyFont="1" applyFill="1" applyBorder="1" applyAlignment="1">
      <alignment horizontal="center" vertical="center" wrapText="1"/>
    </xf>
    <xf numFmtId="166" fontId="2" fillId="0" borderId="0" xfId="1" applyAlignment="1">
      <alignment vertical="center"/>
    </xf>
    <xf numFmtId="0" fontId="11" fillId="0" borderId="35" xfId="6" applyBorder="1" applyAlignment="1" applyProtection="1">
      <alignment horizontal="center" vertical="center"/>
      <protection locked="0"/>
    </xf>
    <xf numFmtId="170" fontId="11" fillId="3" borderId="0" xfId="6" applyNumberFormat="1" applyFont="1" applyFill="1" applyBorder="1" applyAlignment="1">
      <alignment horizontal="center"/>
    </xf>
    <xf numFmtId="170" fontId="11" fillId="3" borderId="49" xfId="6" applyNumberFormat="1" applyFont="1" applyFill="1" applyBorder="1" applyAlignment="1">
      <alignment horizontal="center"/>
    </xf>
    <xf numFmtId="0" fontId="39" fillId="3" borderId="0" xfId="6" applyFont="1" applyFill="1"/>
    <xf numFmtId="0" fontId="39" fillId="0" borderId="0" xfId="6" applyFont="1"/>
    <xf numFmtId="0" fontId="39" fillId="3" borderId="0" xfId="6" applyFont="1" applyFill="1" applyProtection="1">
      <protection locked="0"/>
    </xf>
    <xf numFmtId="0" fontId="38" fillId="0" borderId="0" xfId="6" applyFont="1"/>
    <xf numFmtId="0" fontId="39" fillId="3" borderId="0" xfId="6" applyFont="1" applyFill="1" applyProtection="1"/>
    <xf numFmtId="0" fontId="11" fillId="14" borderId="6" xfId="6" applyFill="1" applyBorder="1" applyAlignment="1" applyProtection="1">
      <alignment horizontal="center"/>
    </xf>
    <xf numFmtId="0" fontId="11" fillId="0" borderId="0" xfId="6" applyProtection="1"/>
    <xf numFmtId="0" fontId="11" fillId="0" borderId="24" xfId="6" applyBorder="1" applyProtection="1"/>
    <xf numFmtId="0" fontId="11" fillId="0" borderId="32" xfId="6" applyBorder="1" applyProtection="1"/>
    <xf numFmtId="0" fontId="11" fillId="0" borderId="25" xfId="6" applyBorder="1" applyProtection="1"/>
    <xf numFmtId="0" fontId="11" fillId="0" borderId="26" xfId="6" applyBorder="1" applyProtection="1"/>
    <xf numFmtId="0" fontId="11" fillId="0" borderId="0" xfId="6" applyBorder="1" applyProtection="1"/>
    <xf numFmtId="0" fontId="11" fillId="0" borderId="27" xfId="6" applyBorder="1" applyProtection="1"/>
    <xf numFmtId="0" fontId="11" fillId="0" borderId="29" xfId="6" applyBorder="1" applyProtection="1"/>
    <xf numFmtId="0" fontId="11" fillId="0" borderId="30" xfId="6" applyBorder="1" applyProtection="1"/>
    <xf numFmtId="0" fontId="11" fillId="0" borderId="31" xfId="6" applyBorder="1" applyProtection="1"/>
    <xf numFmtId="0" fontId="13" fillId="0" borderId="26" xfId="6" applyFont="1" applyFill="1" applyBorder="1" applyAlignment="1" applyProtection="1">
      <alignment horizontal="center" vertical="center"/>
    </xf>
    <xf numFmtId="0" fontId="13" fillId="0" borderId="0" xfId="6" applyFont="1" applyFill="1" applyBorder="1" applyAlignment="1" applyProtection="1">
      <alignment horizontal="center" vertical="center"/>
    </xf>
    <xf numFmtId="0" fontId="11" fillId="0" borderId="26" xfId="6" applyFont="1" applyBorder="1" applyAlignment="1" applyProtection="1"/>
    <xf numFmtId="0" fontId="11" fillId="0" borderId="0" xfId="6" applyBorder="1" applyAlignment="1" applyProtection="1">
      <alignment horizontal="center"/>
    </xf>
    <xf numFmtId="0" fontId="22" fillId="0" borderId="0" xfId="6" applyFont="1" applyBorder="1" applyAlignment="1" applyProtection="1"/>
    <xf numFmtId="0" fontId="11" fillId="0" borderId="0" xfId="6" applyBorder="1" applyAlignment="1" applyProtection="1">
      <alignment wrapText="1"/>
    </xf>
    <xf numFmtId="0" fontId="11" fillId="0" borderId="27" xfId="6" applyBorder="1" applyAlignment="1" applyProtection="1">
      <alignment wrapText="1"/>
    </xf>
    <xf numFmtId="0" fontId="11" fillId="0" borderId="0" xfId="6" applyBorder="1" applyAlignment="1" applyProtection="1"/>
    <xf numFmtId="0" fontId="11" fillId="0" borderId="27" xfId="6" applyBorder="1" applyAlignment="1" applyProtection="1"/>
    <xf numFmtId="0" fontId="11" fillId="0" borderId="27" xfId="6" applyBorder="1" applyAlignment="1" applyProtection="1">
      <alignment horizontal="center"/>
    </xf>
    <xf numFmtId="0" fontId="22" fillId="0" borderId="26" xfId="6" applyFont="1" applyBorder="1" applyAlignment="1" applyProtection="1"/>
    <xf numFmtId="0" fontId="11" fillId="0" borderId="29" xfId="6" applyFont="1" applyBorder="1" applyAlignment="1" applyProtection="1"/>
    <xf numFmtId="0" fontId="11" fillId="0" borderId="30" xfId="6" applyBorder="1" applyAlignment="1" applyProtection="1"/>
    <xf numFmtId="0" fontId="11" fillId="0" borderId="30" xfId="6" applyBorder="1" applyAlignment="1" applyProtection="1">
      <alignment horizontal="center"/>
    </xf>
    <xf numFmtId="0" fontId="11" fillId="0" borderId="31" xfId="6" applyBorder="1" applyAlignment="1" applyProtection="1">
      <alignment horizontal="center"/>
    </xf>
    <xf numFmtId="0" fontId="11" fillId="0" borderId="0" xfId="6" applyFont="1" applyBorder="1" applyAlignment="1" applyProtection="1"/>
    <xf numFmtId="0" fontId="11" fillId="0" borderId="0" xfId="6" applyAlignment="1" applyProtection="1">
      <alignment horizontal="left"/>
    </xf>
    <xf numFmtId="0" fontId="11" fillId="0" borderId="0" xfId="6" applyAlignment="1" applyProtection="1"/>
    <xf numFmtId="0" fontId="8" fillId="0" borderId="0" xfId="6" applyFont="1" applyAlignment="1" applyProtection="1">
      <alignment horizontal="right"/>
    </xf>
    <xf numFmtId="0" fontId="11" fillId="0" borderId="0" xfId="6" applyAlignment="1" applyProtection="1">
      <alignment horizontal="center"/>
    </xf>
    <xf numFmtId="0" fontId="11" fillId="0" borderId="32" xfId="6" applyFill="1" applyBorder="1" applyProtection="1"/>
    <xf numFmtId="0" fontId="11" fillId="0" borderId="25" xfId="6" applyFill="1" applyBorder="1" applyProtection="1"/>
    <xf numFmtId="168" fontId="11" fillId="0" borderId="27" xfId="6" applyNumberFormat="1" applyBorder="1" applyProtection="1"/>
    <xf numFmtId="0" fontId="11" fillId="0" borderId="29" xfId="6" applyBorder="1" applyAlignment="1" applyProtection="1"/>
    <xf numFmtId="0" fontId="14" fillId="0" borderId="26" xfId="6" applyFont="1" applyBorder="1" applyAlignment="1" applyProtection="1">
      <alignment horizontal="left" vertical="center"/>
    </xf>
    <xf numFmtId="0" fontId="11" fillId="0" borderId="0" xfId="6" applyFill="1" applyBorder="1" applyProtection="1"/>
    <xf numFmtId="0" fontId="11" fillId="0" borderId="26" xfId="6" applyFont="1" applyBorder="1" applyProtection="1"/>
    <xf numFmtId="0" fontId="11" fillId="0" borderId="44" xfId="6" applyFont="1" applyBorder="1" applyProtection="1"/>
    <xf numFmtId="0" fontId="11" fillId="0" borderId="33" xfId="6" applyBorder="1" applyAlignment="1" applyProtection="1">
      <alignment horizontal="center"/>
    </xf>
    <xf numFmtId="0" fontId="11" fillId="0" borderId="34" xfId="6" applyBorder="1" applyProtection="1"/>
    <xf numFmtId="0" fontId="11" fillId="3" borderId="35" xfId="6" applyFill="1" applyBorder="1" applyAlignment="1" applyProtection="1">
      <alignment horizontal="center"/>
    </xf>
    <xf numFmtId="169" fontId="11" fillId="0" borderId="35" xfId="6" applyNumberFormat="1" applyBorder="1" applyProtection="1"/>
    <xf numFmtId="0" fontId="11" fillId="0" borderId="35" xfId="6" applyFont="1" applyBorder="1" applyAlignment="1" applyProtection="1">
      <alignment horizontal="center" vertical="center"/>
    </xf>
    <xf numFmtId="0" fontId="11" fillId="0" borderId="35" xfId="6" applyFont="1" applyBorder="1" applyAlignment="1" applyProtection="1">
      <alignment horizontal="center"/>
    </xf>
    <xf numFmtId="169" fontId="8" fillId="0" borderId="35" xfId="6" applyNumberFormat="1" applyFont="1" applyBorder="1" applyProtection="1"/>
    <xf numFmtId="0" fontId="15" fillId="0" borderId="29" xfId="6" quotePrefix="1" applyFont="1" applyBorder="1" applyProtection="1"/>
    <xf numFmtId="0" fontId="15" fillId="0" borderId="30" xfId="6" quotePrefix="1" applyFont="1" applyBorder="1" applyProtection="1"/>
    <xf numFmtId="0" fontId="13" fillId="8" borderId="24" xfId="6" applyFont="1" applyFill="1" applyBorder="1" applyAlignment="1" applyProtection="1">
      <alignment vertical="center"/>
    </xf>
    <xf numFmtId="0" fontId="13" fillId="8" borderId="32" xfId="6" applyFont="1" applyFill="1" applyBorder="1" applyAlignment="1" applyProtection="1">
      <alignment vertical="center"/>
    </xf>
    <xf numFmtId="0" fontId="13" fillId="8" borderId="25" xfId="6" applyFont="1" applyFill="1" applyBorder="1" applyAlignment="1" applyProtection="1">
      <alignment vertical="center"/>
    </xf>
    <xf numFmtId="0" fontId="36" fillId="8" borderId="26" xfId="6" applyFont="1" applyFill="1" applyBorder="1" applyAlignment="1" applyProtection="1">
      <alignment vertical="center"/>
    </xf>
    <xf numFmtId="0" fontId="13" fillId="8" borderId="0" xfId="6" applyFont="1" applyFill="1" applyBorder="1" applyAlignment="1" applyProtection="1">
      <alignment vertical="center"/>
    </xf>
    <xf numFmtId="0" fontId="13" fillId="8" borderId="27" xfId="6" applyFont="1" applyFill="1" applyBorder="1" applyAlignment="1" applyProtection="1">
      <alignment vertical="center"/>
    </xf>
    <xf numFmtId="0" fontId="13" fillId="10" borderId="26" xfId="6" applyFont="1" applyFill="1" applyBorder="1" applyAlignment="1" applyProtection="1">
      <alignment vertical="center"/>
    </xf>
    <xf numFmtId="0" fontId="13" fillId="10" borderId="0" xfId="6" applyFont="1" applyFill="1" applyBorder="1" applyAlignment="1" applyProtection="1">
      <alignment vertical="center"/>
    </xf>
    <xf numFmtId="0" fontId="11" fillId="0" borderId="38" xfId="6" applyFont="1" applyBorder="1" applyAlignment="1" applyProtection="1">
      <alignment horizontal="center" vertical="center"/>
    </xf>
    <xf numFmtId="0" fontId="11" fillId="0" borderId="45" xfId="6" applyFont="1" applyBorder="1" applyAlignment="1" applyProtection="1">
      <alignment vertical="center"/>
    </xf>
    <xf numFmtId="0" fontId="14" fillId="0" borderId="0" xfId="6" applyFont="1" applyAlignment="1" applyProtection="1">
      <alignment horizontal="center" vertical="center"/>
    </xf>
    <xf numFmtId="0" fontId="11" fillId="0" borderId="26" xfId="6" applyBorder="1" applyAlignment="1" applyProtection="1"/>
    <xf numFmtId="0" fontId="11" fillId="0" borderId="46" xfId="6" applyFont="1" applyBorder="1" applyProtection="1"/>
    <xf numFmtId="0" fontId="11" fillId="0" borderId="36" xfId="6" applyBorder="1" applyProtection="1"/>
    <xf numFmtId="0" fontId="11" fillId="0" borderId="42" xfId="6" applyFont="1" applyBorder="1" applyProtection="1"/>
    <xf numFmtId="0" fontId="11" fillId="0" borderId="37" xfId="6" applyBorder="1" applyProtection="1"/>
    <xf numFmtId="0" fontId="14" fillId="0" borderId="26" xfId="6" applyFont="1" applyBorder="1" applyAlignment="1" applyProtection="1">
      <alignment horizontal="center"/>
    </xf>
    <xf numFmtId="0" fontId="13" fillId="0" borderId="0" xfId="6" applyFont="1" applyBorder="1" applyAlignment="1" applyProtection="1">
      <alignment horizontal="center"/>
    </xf>
    <xf numFmtId="49" fontId="11" fillId="11" borderId="16" xfId="6" applyNumberFormat="1" applyFill="1" applyBorder="1" applyAlignment="1" applyProtection="1">
      <alignment horizontal="left" vertical="center"/>
      <protection locked="0"/>
    </xf>
    <xf numFmtId="49" fontId="11" fillId="11" borderId="13" xfId="6" applyNumberFormat="1" applyFill="1" applyBorder="1" applyAlignment="1" applyProtection="1">
      <alignment horizontal="left" vertical="center"/>
      <protection locked="0"/>
    </xf>
    <xf numFmtId="49" fontId="11" fillId="11" borderId="14" xfId="6" applyNumberFormat="1" applyFill="1" applyBorder="1" applyAlignment="1" applyProtection="1">
      <alignment horizontal="left" vertical="center"/>
      <protection locked="0"/>
    </xf>
    <xf numFmtId="168" fontId="11" fillId="11" borderId="16" xfId="6" applyNumberFormat="1" applyFill="1" applyBorder="1" applyAlignment="1" applyProtection="1">
      <alignment horizontal="center"/>
      <protection locked="0"/>
    </xf>
    <xf numFmtId="168" fontId="11" fillId="11" borderId="14" xfId="6" applyNumberFormat="1" applyFill="1" applyBorder="1" applyAlignment="1" applyProtection="1">
      <alignment horizontal="center"/>
      <protection locked="0"/>
    </xf>
    <xf numFmtId="0" fontId="11" fillId="0" borderId="35" xfId="6" applyBorder="1" applyAlignment="1" applyProtection="1">
      <alignment horizontal="center" vertical="center"/>
      <protection locked="0"/>
    </xf>
    <xf numFmtId="0" fontId="11" fillId="0" borderId="38" xfId="6" applyBorder="1" applyAlignment="1" applyProtection="1">
      <alignment horizontal="center" vertical="center"/>
      <protection locked="0"/>
    </xf>
    <xf numFmtId="0" fontId="11" fillId="0" borderId="43" xfId="6" applyBorder="1" applyAlignment="1" applyProtection="1">
      <alignment horizontal="center" vertical="center"/>
      <protection locked="0"/>
    </xf>
    <xf numFmtId="0" fontId="11" fillId="0" borderId="39" xfId="6" applyFont="1" applyBorder="1" applyAlignment="1" applyProtection="1">
      <alignment horizontal="center" vertical="center"/>
    </xf>
    <xf numFmtId="0" fontId="11" fillId="0" borderId="40" xfId="6" applyFont="1" applyBorder="1" applyAlignment="1" applyProtection="1">
      <alignment horizontal="center" vertical="center"/>
    </xf>
    <xf numFmtId="0" fontId="11" fillId="0" borderId="41" xfId="6" applyFont="1" applyBorder="1" applyAlignment="1" applyProtection="1">
      <alignment horizontal="center" vertical="center"/>
    </xf>
    <xf numFmtId="0" fontId="22" fillId="0" borderId="45" xfId="6" applyFont="1" applyBorder="1" applyAlignment="1" applyProtection="1">
      <alignment horizontal="left"/>
    </xf>
    <xf numFmtId="0" fontId="22" fillId="0" borderId="35" xfId="6" applyFont="1" applyBorder="1" applyAlignment="1" applyProtection="1">
      <alignment horizontal="left"/>
    </xf>
    <xf numFmtId="0" fontId="8" fillId="0" borderId="45" xfId="6" applyFont="1" applyBorder="1" applyAlignment="1" applyProtection="1">
      <alignment horizontal="center"/>
    </xf>
    <xf numFmtId="0" fontId="8" fillId="0" borderId="35" xfId="6" applyFont="1" applyBorder="1" applyAlignment="1" applyProtection="1">
      <alignment horizontal="center"/>
    </xf>
    <xf numFmtId="0" fontId="11" fillId="3" borderId="0" xfId="6" applyFont="1" applyFill="1" applyBorder="1" applyAlignment="1">
      <alignment horizontal="center" vertical="center"/>
    </xf>
    <xf numFmtId="0" fontId="11" fillId="0" borderId="45" xfId="6" applyFont="1" applyBorder="1" applyAlignment="1" applyProtection="1">
      <alignment horizontal="left"/>
    </xf>
    <xf numFmtId="0" fontId="11" fillId="0" borderId="35" xfId="6" applyFont="1" applyBorder="1" applyAlignment="1" applyProtection="1">
      <alignment horizontal="left"/>
    </xf>
    <xf numFmtId="0" fontId="13" fillId="8" borderId="23" xfId="6" applyFont="1" applyFill="1" applyBorder="1" applyAlignment="1" applyProtection="1">
      <alignment horizontal="center" vertical="center"/>
    </xf>
    <xf numFmtId="49" fontId="11" fillId="11" borderId="16" xfId="6" applyNumberFormat="1" applyFill="1" applyBorder="1" applyAlignment="1" applyProtection="1">
      <alignment horizontal="center"/>
      <protection locked="0"/>
    </xf>
    <xf numFmtId="49" fontId="11" fillId="11" borderId="13" xfId="6" applyNumberFormat="1" applyFill="1" applyBorder="1" applyAlignment="1" applyProtection="1">
      <alignment horizontal="center"/>
      <protection locked="0"/>
    </xf>
    <xf numFmtId="49" fontId="11" fillId="11" borderId="14" xfId="6" applyNumberFormat="1" applyFill="1" applyBorder="1" applyAlignment="1" applyProtection="1">
      <alignment horizontal="center"/>
      <protection locked="0"/>
    </xf>
    <xf numFmtId="49" fontId="11" fillId="11" borderId="16" xfId="6" applyNumberFormat="1" applyFill="1" applyBorder="1" applyAlignment="1" applyProtection="1">
      <alignment horizontal="center" wrapText="1"/>
      <protection locked="0"/>
    </xf>
    <xf numFmtId="49" fontId="11" fillId="11" borderId="13" xfId="6" applyNumberFormat="1" applyFill="1" applyBorder="1" applyAlignment="1" applyProtection="1">
      <alignment horizontal="center" wrapText="1"/>
      <protection locked="0"/>
    </xf>
    <xf numFmtId="49" fontId="11" fillId="11" borderId="14" xfId="6" applyNumberFormat="1" applyFill="1" applyBorder="1" applyAlignment="1" applyProtection="1">
      <alignment horizontal="center" wrapText="1"/>
      <protection locked="0"/>
    </xf>
    <xf numFmtId="14" fontId="11" fillId="11" borderId="16" xfId="6" applyNumberFormat="1" applyFill="1" applyBorder="1" applyAlignment="1" applyProtection="1">
      <alignment horizontal="center"/>
      <protection locked="0"/>
    </xf>
    <xf numFmtId="14" fontId="11" fillId="11" borderId="14" xfId="6" applyNumberFormat="1" applyFill="1" applyBorder="1" applyAlignment="1" applyProtection="1">
      <alignment horizontal="center"/>
      <protection locked="0"/>
    </xf>
    <xf numFmtId="0" fontId="11" fillId="11" borderId="16" xfId="6" applyFill="1" applyBorder="1" applyAlignment="1" applyProtection="1">
      <alignment horizontal="center"/>
      <protection locked="0"/>
    </xf>
    <xf numFmtId="0" fontId="11" fillId="11" borderId="13" xfId="6" applyFill="1" applyBorder="1" applyAlignment="1" applyProtection="1">
      <alignment horizontal="center"/>
      <protection locked="0"/>
    </xf>
    <xf numFmtId="0" fontId="11" fillId="11" borderId="14" xfId="6" applyFill="1" applyBorder="1" applyAlignment="1" applyProtection="1">
      <alignment horizontal="center"/>
      <protection locked="0"/>
    </xf>
    <xf numFmtId="0" fontId="11" fillId="12" borderId="6" xfId="6" applyFill="1" applyBorder="1" applyAlignment="1" applyProtection="1">
      <alignment horizontal="center"/>
    </xf>
    <xf numFmtId="0" fontId="11" fillId="11" borderId="16" xfId="6" applyFill="1" applyBorder="1" applyAlignment="1" applyProtection="1">
      <alignment horizontal="center"/>
    </xf>
    <xf numFmtId="0" fontId="11" fillId="11" borderId="13" xfId="6" applyFill="1" applyBorder="1" applyAlignment="1" applyProtection="1">
      <alignment horizontal="center"/>
    </xf>
    <xf numFmtId="0" fontId="11" fillId="11" borderId="14" xfId="6" applyFill="1" applyBorder="1" applyAlignment="1" applyProtection="1">
      <alignment horizontal="center"/>
    </xf>
    <xf numFmtId="0" fontId="12" fillId="7" borderId="24" xfId="6" applyFont="1" applyFill="1" applyBorder="1" applyAlignment="1" applyProtection="1">
      <alignment horizontal="center" vertical="center" wrapText="1"/>
    </xf>
    <xf numFmtId="0" fontId="12" fillId="7" borderId="32" xfId="6" applyFont="1" applyFill="1" applyBorder="1" applyAlignment="1" applyProtection="1">
      <alignment horizontal="center" vertical="center" wrapText="1"/>
    </xf>
    <xf numFmtId="0" fontId="12" fillId="7" borderId="26" xfId="6" applyFont="1" applyFill="1" applyBorder="1" applyAlignment="1" applyProtection="1">
      <alignment horizontal="center" vertical="center" wrapText="1"/>
    </xf>
    <xf numFmtId="0" fontId="12" fillId="7" borderId="0" xfId="6" applyFont="1" applyFill="1" applyBorder="1" applyAlignment="1" applyProtection="1">
      <alignment horizontal="center" vertical="center" wrapText="1"/>
    </xf>
    <xf numFmtId="0" fontId="12" fillId="7" borderId="29" xfId="6" applyFont="1" applyFill="1" applyBorder="1" applyAlignment="1" applyProtection="1">
      <alignment horizontal="center" vertical="center" wrapText="1"/>
    </xf>
    <xf numFmtId="0" fontId="12" fillId="7" borderId="30" xfId="6" applyFont="1" applyFill="1" applyBorder="1" applyAlignment="1" applyProtection="1">
      <alignment horizontal="center" vertical="center" wrapText="1"/>
    </xf>
    <xf numFmtId="0" fontId="12" fillId="13" borderId="25" xfId="6" applyFont="1" applyFill="1" applyBorder="1" applyAlignment="1" applyProtection="1">
      <alignment horizontal="center" vertical="center" wrapText="1"/>
    </xf>
    <xf numFmtId="0" fontId="12" fillId="13" borderId="27" xfId="6" applyFont="1" applyFill="1" applyBorder="1" applyAlignment="1" applyProtection="1">
      <alignment horizontal="center" vertical="center" wrapText="1"/>
    </xf>
    <xf numFmtId="0" fontId="12" fillId="13" borderId="31" xfId="6" applyFont="1" applyFill="1" applyBorder="1" applyAlignment="1" applyProtection="1">
      <alignment horizontal="center" vertical="center" wrapText="1"/>
    </xf>
    <xf numFmtId="0" fontId="11" fillId="0" borderId="29" xfId="6" applyFont="1" applyBorder="1" applyAlignment="1" applyProtection="1">
      <alignment horizontal="left"/>
    </xf>
    <xf numFmtId="0" fontId="11" fillId="0" borderId="28" xfId="6" applyFont="1" applyBorder="1" applyAlignment="1" applyProtection="1">
      <alignment horizontal="center"/>
    </xf>
    <xf numFmtId="0" fontId="11" fillId="0" borderId="24" xfId="6" applyFont="1" applyBorder="1" applyAlignment="1" applyProtection="1">
      <alignment horizontal="center"/>
    </xf>
    <xf numFmtId="0" fontId="11" fillId="0" borderId="26" xfId="6" applyFont="1" applyBorder="1" applyAlignment="1" applyProtection="1">
      <alignment horizontal="left"/>
    </xf>
    <xf numFmtId="0" fontId="35" fillId="3" borderId="0" xfId="6" applyFont="1" applyFill="1" applyAlignment="1">
      <alignment horizontal="center" vertical="center" wrapText="1"/>
    </xf>
    <xf numFmtId="0" fontId="35" fillId="3" borderId="0" xfId="6" applyFont="1" applyFill="1" applyAlignment="1">
      <alignment horizontal="center" vertical="center"/>
    </xf>
    <xf numFmtId="0" fontId="34" fillId="3" borderId="0" xfId="6" applyFont="1" applyFill="1" applyAlignment="1">
      <alignment horizontal="center" wrapText="1"/>
    </xf>
    <xf numFmtId="0" fontId="22" fillId="3" borderId="0" xfId="6" quotePrefix="1" applyFont="1" applyFill="1" applyAlignment="1">
      <alignment horizontal="center" vertical="center" wrapText="1"/>
    </xf>
    <xf numFmtId="0" fontId="22" fillId="3" borderId="0" xfId="6" applyFont="1" applyFill="1" applyAlignment="1">
      <alignment horizontal="center" vertical="center"/>
    </xf>
    <xf numFmtId="0" fontId="35" fillId="3" borderId="0" xfId="6" applyFont="1" applyFill="1" applyAlignment="1">
      <alignment horizontal="center" wrapText="1"/>
    </xf>
    <xf numFmtId="0" fontId="35" fillId="3" borderId="0" xfId="6" applyFont="1" applyFill="1" applyAlignment="1">
      <alignment horizontal="center"/>
    </xf>
    <xf numFmtId="0" fontId="30" fillId="7" borderId="24" xfId="6" applyFont="1" applyFill="1" applyBorder="1" applyAlignment="1">
      <alignment horizontal="center" vertical="center" wrapText="1"/>
    </xf>
    <xf numFmtId="0" fontId="30" fillId="7" borderId="32" xfId="6" applyFont="1" applyFill="1" applyBorder="1" applyAlignment="1">
      <alignment horizontal="center" vertical="center" wrapText="1"/>
    </xf>
    <xf numFmtId="0" fontId="30" fillId="7" borderId="26" xfId="6" applyFont="1" applyFill="1" applyBorder="1" applyAlignment="1">
      <alignment horizontal="center" vertical="center" wrapText="1"/>
    </xf>
    <xf numFmtId="0" fontId="30" fillId="7" borderId="0" xfId="6" applyFont="1" applyFill="1" applyBorder="1" applyAlignment="1">
      <alignment horizontal="center" vertical="center" wrapText="1"/>
    </xf>
    <xf numFmtId="0" fontId="30" fillId="7" borderId="29" xfId="6" applyFont="1" applyFill="1" applyBorder="1" applyAlignment="1">
      <alignment horizontal="center" vertical="center" wrapText="1"/>
    </xf>
    <xf numFmtId="0" fontId="30" fillId="7" borderId="30" xfId="6" applyFont="1" applyFill="1" applyBorder="1" applyAlignment="1">
      <alignment horizontal="center" vertical="center" wrapText="1"/>
    </xf>
    <xf numFmtId="0" fontId="30" fillId="7" borderId="25" xfId="6" applyFont="1" applyFill="1" applyBorder="1" applyAlignment="1">
      <alignment horizontal="center" vertical="center" wrapText="1"/>
    </xf>
    <xf numFmtId="0" fontId="30" fillId="7" borderId="27" xfId="6" applyFont="1" applyFill="1" applyBorder="1" applyAlignment="1">
      <alignment horizontal="center" vertical="center" wrapText="1"/>
    </xf>
    <xf numFmtId="0" fontId="30" fillId="7" borderId="31" xfId="6" applyFont="1" applyFill="1" applyBorder="1" applyAlignment="1">
      <alignment horizontal="center" vertical="center" wrapText="1"/>
    </xf>
    <xf numFmtId="0" fontId="1" fillId="3" borderId="0" xfId="0" applyFont="1" applyFill="1" applyBorder="1" applyAlignment="1">
      <alignment horizontal="center"/>
    </xf>
    <xf numFmtId="0" fontId="1" fillId="0" borderId="26" xfId="0" applyFont="1" applyBorder="1" applyAlignment="1">
      <alignment horizontal="left" wrapText="1"/>
    </xf>
    <xf numFmtId="0" fontId="1" fillId="0" borderId="0" xfId="0" applyFont="1" applyBorder="1" applyAlignment="1">
      <alignment horizontal="left" wrapText="1"/>
    </xf>
    <xf numFmtId="0" fontId="1" fillId="0" borderId="27" xfId="0" applyFont="1" applyBorder="1" applyAlignment="1">
      <alignment horizontal="left" wrapText="1"/>
    </xf>
    <xf numFmtId="0" fontId="25" fillId="3" borderId="24" xfId="0" applyFont="1" applyFill="1" applyBorder="1" applyAlignment="1">
      <alignment horizontal="center" vertical="center"/>
    </xf>
    <xf numFmtId="0" fontId="25" fillId="3" borderId="32" xfId="0" applyFont="1" applyFill="1" applyBorder="1" applyAlignment="1">
      <alignment horizontal="center" vertical="center"/>
    </xf>
    <xf numFmtId="0" fontId="1" fillId="0" borderId="26"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29" xfId="0" applyFont="1" applyBorder="1" applyAlignment="1">
      <alignment horizontal="left" wrapText="1"/>
    </xf>
    <xf numFmtId="0" fontId="1" fillId="0" borderId="30" xfId="0" applyFont="1" applyBorder="1" applyAlignment="1">
      <alignment horizontal="left" wrapText="1"/>
    </xf>
    <xf numFmtId="0" fontId="1" fillId="0" borderId="31" xfId="0" applyFont="1" applyBorder="1" applyAlignment="1">
      <alignment horizontal="left" wrapText="1"/>
    </xf>
    <xf numFmtId="0" fontId="32" fillId="3" borderId="0" xfId="0" applyFont="1" applyFill="1" applyAlignment="1">
      <alignment horizontal="center" wrapText="1"/>
    </xf>
    <xf numFmtId="0" fontId="0" fillId="0" borderId="0" xfId="0" applyBorder="1" applyAlignment="1">
      <alignment horizontal="center"/>
    </xf>
    <xf numFmtId="166" fontId="7" fillId="3" borderId="55" xfId="1" applyFont="1" applyFill="1" applyBorder="1" applyAlignment="1">
      <alignment horizontal="center" vertical="center" wrapText="1"/>
    </xf>
    <xf numFmtId="166" fontId="7" fillId="3" borderId="54" xfId="1" applyFont="1" applyFill="1" applyBorder="1" applyAlignment="1">
      <alignment horizontal="center" vertical="center"/>
    </xf>
    <xf numFmtId="166" fontId="7" fillId="3" borderId="7" xfId="1" applyFont="1" applyFill="1" applyBorder="1" applyAlignment="1">
      <alignment horizontal="center" vertical="center"/>
    </xf>
    <xf numFmtId="164" fontId="2" fillId="0" borderId="50" xfId="1" applyNumberFormat="1" applyFill="1" applyBorder="1" applyAlignment="1">
      <alignment horizontal="center" vertical="center"/>
    </xf>
    <xf numFmtId="164" fontId="2" fillId="0" borderId="51" xfId="1" applyNumberFormat="1" applyFill="1" applyBorder="1" applyAlignment="1">
      <alignment horizontal="center" vertical="center"/>
    </xf>
    <xf numFmtId="164" fontId="2" fillId="0" borderId="52" xfId="1" applyNumberFormat="1" applyFill="1" applyBorder="1" applyAlignment="1">
      <alignment horizontal="center" vertical="center"/>
    </xf>
    <xf numFmtId="166" fontId="2" fillId="0" borderId="12" xfId="1" applyFill="1" applyBorder="1" applyAlignment="1">
      <alignment horizontal="center" wrapText="1"/>
    </xf>
    <xf numFmtId="166" fontId="2" fillId="0" borderId="6" xfId="1" applyFill="1" applyBorder="1" applyAlignment="1">
      <alignment horizontal="center" wrapText="1"/>
    </xf>
    <xf numFmtId="0" fontId="0" fillId="6" borderId="6" xfId="0" applyFill="1" applyBorder="1" applyAlignment="1">
      <alignment horizontal="center" vertical="center" textRotation="90"/>
    </xf>
    <xf numFmtId="166" fontId="2" fillId="0" borderId="7" xfId="1" applyFill="1" applyBorder="1" applyAlignment="1">
      <alignment horizontal="center"/>
    </xf>
    <xf numFmtId="166" fontId="2" fillId="0" borderId="1" xfId="1" applyFill="1" applyBorder="1" applyAlignment="1">
      <alignment horizontal="center"/>
    </xf>
    <xf numFmtId="165" fontId="9" fillId="0" borderId="1" xfId="1" applyNumberFormat="1" applyFont="1" applyFill="1" applyBorder="1" applyAlignment="1">
      <alignment horizontal="center" vertical="center"/>
    </xf>
    <xf numFmtId="166" fontId="2" fillId="0" borderId="3" xfId="1" applyFill="1" applyBorder="1" applyAlignment="1">
      <alignment horizontal="center"/>
    </xf>
    <xf numFmtId="166" fontId="2" fillId="0" borderId="8" xfId="1" applyFill="1" applyBorder="1" applyAlignment="1">
      <alignment horizontal="center"/>
    </xf>
    <xf numFmtId="166" fontId="2" fillId="0" borderId="6" xfId="1" applyFill="1" applyBorder="1" applyAlignment="1">
      <alignment horizontal="center" vertical="center"/>
    </xf>
    <xf numFmtId="0" fontId="0" fillId="6" borderId="17" xfId="0" applyFill="1" applyBorder="1" applyAlignment="1">
      <alignment horizontal="center" vertical="center" textRotation="90"/>
    </xf>
    <xf numFmtId="0" fontId="0" fillId="6" borderId="11" xfId="0" applyFill="1" applyBorder="1" applyAlignment="1">
      <alignment horizontal="center" vertical="center" textRotation="90"/>
    </xf>
    <xf numFmtId="0" fontId="0" fillId="6" borderId="10" xfId="0" applyFill="1" applyBorder="1" applyAlignment="1">
      <alignment horizontal="center" vertical="center" textRotation="90"/>
    </xf>
    <xf numFmtId="164" fontId="2" fillId="0" borderId="56" xfId="1" applyNumberFormat="1" applyFill="1" applyBorder="1" applyAlignment="1">
      <alignment horizontal="center" vertical="center"/>
    </xf>
    <xf numFmtId="0" fontId="18" fillId="0" borderId="16" xfId="0" quotePrefix="1" applyFont="1" applyBorder="1" applyAlignment="1">
      <alignment horizontal="left" vertical="top" wrapText="1"/>
    </xf>
    <xf numFmtId="0" fontId="18" fillId="0" borderId="13" xfId="0" quotePrefix="1" applyFont="1" applyBorder="1" applyAlignment="1">
      <alignment horizontal="left" vertical="top" wrapText="1"/>
    </xf>
    <xf numFmtId="0" fontId="18" fillId="0" borderId="14" xfId="0" quotePrefix="1" applyFont="1" applyBorder="1" applyAlignment="1">
      <alignment horizontal="left" vertical="top" wrapText="1"/>
    </xf>
    <xf numFmtId="166" fontId="2" fillId="4" borderId="12" xfId="1" applyFill="1" applyBorder="1" applyAlignment="1">
      <alignment horizontal="center" vertical="center" textRotation="90" wrapText="1"/>
    </xf>
    <xf numFmtId="166" fontId="2" fillId="4" borderId="47" xfId="1" applyFill="1" applyBorder="1" applyAlignment="1">
      <alignment horizontal="center" vertical="center" textRotation="90" wrapText="1"/>
    </xf>
    <xf numFmtId="166" fontId="2" fillId="4" borderId="48" xfId="1" applyFill="1" applyBorder="1" applyAlignment="1">
      <alignment horizontal="center" vertical="center" textRotation="90" wrapText="1"/>
    </xf>
    <xf numFmtId="166" fontId="2" fillId="0" borderId="16" xfId="1" applyFill="1" applyBorder="1" applyAlignment="1">
      <alignment horizontal="center" wrapText="1"/>
    </xf>
    <xf numFmtId="166" fontId="2" fillId="0" borderId="13" xfId="1" applyFill="1" applyBorder="1" applyAlignment="1">
      <alignment horizontal="center" wrapText="1"/>
    </xf>
    <xf numFmtId="166" fontId="2" fillId="0" borderId="15" xfId="1" applyFill="1" applyBorder="1" applyAlignment="1">
      <alignment horizontal="center" wrapText="1"/>
    </xf>
    <xf numFmtId="166" fontId="2" fillId="5" borderId="12" xfId="1" applyFill="1" applyBorder="1" applyAlignment="1">
      <alignment horizontal="center"/>
    </xf>
    <xf numFmtId="166" fontId="2" fillId="0" borderId="5" xfId="1" applyFill="1" applyBorder="1" applyAlignment="1">
      <alignment horizontal="center" vertical="center"/>
    </xf>
    <xf numFmtId="166" fontId="2" fillId="0" borderId="2" xfId="1" applyFill="1" applyBorder="1" applyAlignment="1">
      <alignment horizontal="center" vertical="center"/>
    </xf>
    <xf numFmtId="166" fontId="6" fillId="2" borderId="17" xfId="1" applyFont="1" applyFill="1" applyBorder="1" applyAlignment="1">
      <alignment horizontal="center" vertical="center"/>
    </xf>
    <xf numFmtId="166" fontId="6" fillId="2" borderId="9" xfId="1" applyFont="1" applyFill="1" applyBorder="1" applyAlignment="1">
      <alignment horizontal="center" vertical="center"/>
    </xf>
    <xf numFmtId="166" fontId="6" fillId="2" borderId="18" xfId="1" applyFont="1" applyFill="1" applyBorder="1" applyAlignment="1">
      <alignment horizontal="center" vertical="center"/>
    </xf>
    <xf numFmtId="166" fontId="6" fillId="2" borderId="11" xfId="1" applyFont="1" applyFill="1" applyBorder="1" applyAlignment="1">
      <alignment horizontal="center" vertical="center"/>
    </xf>
    <xf numFmtId="166" fontId="6" fillId="2" borderId="0" xfId="1" applyFont="1" applyFill="1" applyBorder="1" applyAlignment="1">
      <alignment horizontal="center" vertical="center"/>
    </xf>
    <xf numFmtId="166" fontId="6" fillId="2" borderId="19" xfId="1" applyFont="1" applyFill="1" applyBorder="1" applyAlignment="1">
      <alignment horizontal="center" vertical="center"/>
    </xf>
    <xf numFmtId="0" fontId="18" fillId="0" borderId="16" xfId="0" quotePrefix="1"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166" fontId="8" fillId="0" borderId="16" xfId="1" applyFont="1" applyFill="1" applyBorder="1" applyAlignment="1">
      <alignment horizontal="center"/>
    </xf>
    <xf numFmtId="166" fontId="8" fillId="0" borderId="13" xfId="1" applyFont="1" applyFill="1" applyBorder="1" applyAlignment="1">
      <alignment horizontal="center"/>
    </xf>
    <xf numFmtId="166" fontId="8" fillId="0" borderId="14" xfId="1" applyFont="1" applyFill="1" applyBorder="1" applyAlignment="1">
      <alignment horizontal="center"/>
    </xf>
    <xf numFmtId="166" fontId="2" fillId="0" borderId="3" xfId="1" applyFill="1" applyBorder="1" applyAlignment="1">
      <alignment horizontal="center" wrapText="1"/>
    </xf>
    <xf numFmtId="166" fontId="2" fillId="4" borderId="6" xfId="1" applyFill="1" applyBorder="1" applyAlignment="1">
      <alignment horizontal="center"/>
    </xf>
    <xf numFmtId="166" fontId="2" fillId="0" borderId="6" xfId="1" applyFill="1" applyBorder="1" applyAlignment="1">
      <alignment horizontal="center"/>
    </xf>
    <xf numFmtId="165" fontId="9" fillId="0" borderId="6" xfId="1" applyNumberFormat="1" applyFont="1" applyFill="1" applyBorder="1" applyAlignment="1">
      <alignment horizontal="center" vertical="center"/>
    </xf>
    <xf numFmtId="166" fontId="8" fillId="3" borderId="16" xfId="1" applyFont="1" applyFill="1" applyBorder="1" applyAlignment="1">
      <alignment horizontal="center" vertical="center"/>
    </xf>
    <xf numFmtId="166" fontId="8" fillId="3" borderId="13" xfId="1" applyFont="1" applyFill="1" applyBorder="1" applyAlignment="1">
      <alignment horizontal="center" vertical="center"/>
    </xf>
    <xf numFmtId="166" fontId="8" fillId="3" borderId="14" xfId="1" applyFont="1" applyFill="1" applyBorder="1" applyAlignment="1">
      <alignment horizontal="center" vertical="center"/>
    </xf>
    <xf numFmtId="166" fontId="2" fillId="0" borderId="4" xfId="1" applyFill="1" applyBorder="1" applyAlignment="1">
      <alignment horizontal="center" wrapText="1"/>
    </xf>
    <xf numFmtId="166" fontId="7" fillId="3" borderId="55" xfId="1" applyFont="1" applyFill="1" applyBorder="1" applyAlignment="1">
      <alignment horizontal="center" vertical="center"/>
    </xf>
    <xf numFmtId="166" fontId="7" fillId="3" borderId="57" xfId="1" applyFont="1" applyFill="1" applyBorder="1" applyAlignment="1">
      <alignment horizontal="center" vertical="center"/>
    </xf>
    <xf numFmtId="165" fontId="9" fillId="0" borderId="1" xfId="1" applyNumberFormat="1" applyFont="1" applyFill="1" applyBorder="1" applyAlignment="1">
      <alignment horizontal="center"/>
    </xf>
    <xf numFmtId="166" fontId="5" fillId="2" borderId="1" xfId="1" applyFont="1" applyFill="1" applyBorder="1" applyAlignment="1">
      <alignment horizontal="center" vertical="center"/>
    </xf>
    <xf numFmtId="166" fontId="8" fillId="3" borderId="7" xfId="1" applyFont="1" applyFill="1" applyBorder="1" applyAlignment="1">
      <alignment horizontal="center" vertical="center"/>
    </xf>
    <xf numFmtId="166" fontId="8" fillId="3" borderId="1" xfId="1" applyFont="1" applyFill="1" applyBorder="1" applyAlignment="1">
      <alignment horizontal="center" vertical="center"/>
    </xf>
    <xf numFmtId="166" fontId="7" fillId="3" borderId="1" xfId="1" applyFont="1" applyFill="1" applyBorder="1" applyAlignment="1">
      <alignment horizontal="center"/>
    </xf>
    <xf numFmtId="166" fontId="2" fillId="0" borderId="2" xfId="1" applyFill="1" applyBorder="1" applyAlignment="1">
      <alignment horizontal="center"/>
    </xf>
    <xf numFmtId="166" fontId="6" fillId="2" borderId="6" xfId="1" applyFont="1" applyFill="1" applyBorder="1" applyAlignment="1">
      <alignment horizontal="center" vertical="center"/>
    </xf>
    <xf numFmtId="166" fontId="8" fillId="3" borderId="6" xfId="1" applyFont="1" applyFill="1" applyBorder="1" applyAlignment="1">
      <alignment horizontal="center"/>
    </xf>
    <xf numFmtId="0" fontId="37" fillId="0" borderId="0" xfId="0" applyFont="1" applyAlignment="1">
      <alignment horizontal="left" wrapText="1"/>
    </xf>
    <xf numFmtId="164" fontId="2" fillId="0" borderId="6" xfId="1" applyNumberFormat="1" applyFill="1" applyBorder="1" applyAlignment="1">
      <alignment horizontal="center"/>
    </xf>
    <xf numFmtId="166" fontId="2" fillId="5" borderId="12" xfId="1" applyFill="1" applyBorder="1" applyAlignment="1">
      <alignment horizontal="center" wrapText="1"/>
    </xf>
    <xf numFmtId="166" fontId="2" fillId="0" borderId="8" xfId="1" applyFill="1" applyBorder="1" applyAlignment="1">
      <alignment horizontal="center" vertical="center" wrapText="1"/>
    </xf>
    <xf numFmtId="166" fontId="2" fillId="0" borderId="3" xfId="1" applyFill="1" applyBorder="1" applyAlignment="1">
      <alignment horizontal="center" vertical="center" wrapText="1"/>
    </xf>
  </cellXfs>
  <cellStyles count="7">
    <cellStyle name="Excel Built-in Normal" xfId="1"/>
    <cellStyle name="Heading" xfId="2"/>
    <cellStyle name="Heading1" xfId="3"/>
    <cellStyle name="Normal" xfId="0" builtinId="0" customBuiltin="1"/>
    <cellStyle name="Normal 2" xfId="6"/>
    <cellStyle name="Result" xfId="4"/>
    <cellStyle name="Result2" xfId="5"/>
  </cellStyles>
  <dxfs count="2">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8F8F8"/>
      <color rgb="FFDAEEF3"/>
      <color rgb="FFC9E9ED"/>
      <color rgb="FFC5E4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O$18"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N$12" lockText="1" noThreeD="1"/>
</file>

<file path=xl/ctrlProps/ctrlProp8.xml><?xml version="1.0" encoding="utf-8"?>
<formControlPr xmlns="http://schemas.microsoft.com/office/spreadsheetml/2009/9/main" objectType="CheckBox" fmlaLink="$N$13"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140804</xdr:colOff>
      <xdr:row>3</xdr:row>
      <xdr:rowOff>49696</xdr:rowOff>
    </xdr:from>
    <xdr:to>
      <xdr:col>4</xdr:col>
      <xdr:colOff>1068456</xdr:colOff>
      <xdr:row>5</xdr:row>
      <xdr:rowOff>182217</xdr:rowOff>
    </xdr:to>
    <xdr:pic>
      <xdr:nvPicPr>
        <xdr:cNvPr id="2" name="Image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tretch/>
      </xdr:blipFill>
      <xdr:spPr>
        <a:xfrm>
          <a:off x="2850874" y="619539"/>
          <a:ext cx="927652" cy="516835"/>
        </a:xfrm>
        <a:prstGeom prst="rect">
          <a:avLst/>
        </a:prstGeom>
        <a:ln>
          <a:noFill/>
        </a:ln>
      </xdr:spPr>
    </xdr:pic>
    <xdr:clientData/>
  </xdr:twoCellAnchor>
  <xdr:twoCellAnchor editAs="oneCell">
    <xdr:from>
      <xdr:col>8</xdr:col>
      <xdr:colOff>294300</xdr:colOff>
      <xdr:row>67</xdr:row>
      <xdr:rowOff>42120</xdr:rowOff>
    </xdr:from>
    <xdr:to>
      <xdr:col>8</xdr:col>
      <xdr:colOff>436860</xdr:colOff>
      <xdr:row>67</xdr:row>
      <xdr:rowOff>156240</xdr:rowOff>
    </xdr:to>
    <xdr:sp macro="" textlink="">
      <xdr:nvSpPr>
        <xdr:cNvPr id="7" name="CustomShape 1">
          <a:extLst>
            <a:ext uri="{FF2B5EF4-FFF2-40B4-BE49-F238E27FC236}">
              <a16:creationId xmlns="" xmlns:a16="http://schemas.microsoft.com/office/drawing/2014/main" id="{00000000-0008-0000-0000-000007000000}"/>
            </a:ext>
          </a:extLst>
        </xdr:cNvPr>
        <xdr:cNvSpPr/>
      </xdr:nvSpPr>
      <xdr:spPr>
        <a:xfrm>
          <a:off x="5611735" y="10676990"/>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294300</xdr:colOff>
      <xdr:row>68</xdr:row>
      <xdr:rowOff>28080</xdr:rowOff>
    </xdr:from>
    <xdr:to>
      <xdr:col>8</xdr:col>
      <xdr:colOff>436860</xdr:colOff>
      <xdr:row>68</xdr:row>
      <xdr:rowOff>142200</xdr:rowOff>
    </xdr:to>
    <xdr:sp macro="" textlink="">
      <xdr:nvSpPr>
        <xdr:cNvPr id="8" name="CustomShape 1">
          <a:extLst>
            <a:ext uri="{FF2B5EF4-FFF2-40B4-BE49-F238E27FC236}">
              <a16:creationId xmlns="" xmlns:a16="http://schemas.microsoft.com/office/drawing/2014/main" id="{00000000-0008-0000-0000-000008000000}"/>
            </a:ext>
          </a:extLst>
        </xdr:cNvPr>
        <xdr:cNvSpPr/>
      </xdr:nvSpPr>
      <xdr:spPr>
        <a:xfrm>
          <a:off x="5611735" y="10853450"/>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294300</xdr:colOff>
      <xdr:row>69</xdr:row>
      <xdr:rowOff>33120</xdr:rowOff>
    </xdr:from>
    <xdr:to>
      <xdr:col>8</xdr:col>
      <xdr:colOff>436860</xdr:colOff>
      <xdr:row>69</xdr:row>
      <xdr:rowOff>147240</xdr:rowOff>
    </xdr:to>
    <xdr:sp macro="" textlink="">
      <xdr:nvSpPr>
        <xdr:cNvPr id="9" name="CustomShape 1">
          <a:extLst>
            <a:ext uri="{FF2B5EF4-FFF2-40B4-BE49-F238E27FC236}">
              <a16:creationId xmlns="" xmlns:a16="http://schemas.microsoft.com/office/drawing/2014/main" id="{00000000-0008-0000-0000-000009000000}"/>
            </a:ext>
          </a:extLst>
        </xdr:cNvPr>
        <xdr:cNvSpPr/>
      </xdr:nvSpPr>
      <xdr:spPr>
        <a:xfrm>
          <a:off x="5611735" y="11048990"/>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294300</xdr:colOff>
      <xdr:row>70</xdr:row>
      <xdr:rowOff>23760</xdr:rowOff>
    </xdr:from>
    <xdr:to>
      <xdr:col>8</xdr:col>
      <xdr:colOff>436860</xdr:colOff>
      <xdr:row>70</xdr:row>
      <xdr:rowOff>137880</xdr:rowOff>
    </xdr:to>
    <xdr:sp macro="" textlink="">
      <xdr:nvSpPr>
        <xdr:cNvPr id="10" name="CustomShape 1">
          <a:extLst>
            <a:ext uri="{FF2B5EF4-FFF2-40B4-BE49-F238E27FC236}">
              <a16:creationId xmlns="" xmlns:a16="http://schemas.microsoft.com/office/drawing/2014/main" id="{00000000-0008-0000-0000-00000A000000}"/>
            </a:ext>
          </a:extLst>
        </xdr:cNvPr>
        <xdr:cNvSpPr/>
      </xdr:nvSpPr>
      <xdr:spPr>
        <a:xfrm>
          <a:off x="5611735" y="11230130"/>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294300</xdr:colOff>
      <xdr:row>71</xdr:row>
      <xdr:rowOff>28440</xdr:rowOff>
    </xdr:from>
    <xdr:to>
      <xdr:col>8</xdr:col>
      <xdr:colOff>436860</xdr:colOff>
      <xdr:row>71</xdr:row>
      <xdr:rowOff>142560</xdr:rowOff>
    </xdr:to>
    <xdr:sp macro="" textlink="">
      <xdr:nvSpPr>
        <xdr:cNvPr id="11" name="CustomShape 1">
          <a:extLst>
            <a:ext uri="{FF2B5EF4-FFF2-40B4-BE49-F238E27FC236}">
              <a16:creationId xmlns="" xmlns:a16="http://schemas.microsoft.com/office/drawing/2014/main" id="{00000000-0008-0000-0000-00000B000000}"/>
            </a:ext>
          </a:extLst>
        </xdr:cNvPr>
        <xdr:cNvSpPr/>
      </xdr:nvSpPr>
      <xdr:spPr>
        <a:xfrm>
          <a:off x="5611735" y="11425310"/>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oneCellAnchor>
    <xdr:from>
      <xdr:col>8</xdr:col>
      <xdr:colOff>294300</xdr:colOff>
      <xdr:row>72</xdr:row>
      <xdr:rowOff>42120</xdr:rowOff>
    </xdr:from>
    <xdr:ext cx="142560" cy="114120"/>
    <xdr:sp macro="" textlink="">
      <xdr:nvSpPr>
        <xdr:cNvPr id="29" name="CustomShape 1">
          <a:extLst>
            <a:ext uri="{FF2B5EF4-FFF2-40B4-BE49-F238E27FC236}">
              <a16:creationId xmlns="" xmlns:a16="http://schemas.microsoft.com/office/drawing/2014/main" id="{00000000-0008-0000-0000-00001D000000}"/>
            </a:ext>
          </a:extLst>
        </xdr:cNvPr>
        <xdr:cNvSpPr/>
      </xdr:nvSpPr>
      <xdr:spPr>
        <a:xfrm>
          <a:off x="5611735" y="11629490"/>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oneCellAnchor>
  <xdr:oneCellAnchor>
    <xdr:from>
      <xdr:col>8</xdr:col>
      <xdr:colOff>294300</xdr:colOff>
      <xdr:row>73</xdr:row>
      <xdr:rowOff>42120</xdr:rowOff>
    </xdr:from>
    <xdr:ext cx="142560" cy="114120"/>
    <xdr:sp macro="" textlink="">
      <xdr:nvSpPr>
        <xdr:cNvPr id="30" name="CustomShape 1">
          <a:extLst>
            <a:ext uri="{FF2B5EF4-FFF2-40B4-BE49-F238E27FC236}">
              <a16:creationId xmlns="" xmlns:a16="http://schemas.microsoft.com/office/drawing/2014/main" id="{00000000-0008-0000-0000-00001E000000}"/>
            </a:ext>
          </a:extLst>
        </xdr:cNvPr>
        <xdr:cNvSpPr/>
      </xdr:nvSpPr>
      <xdr:spPr>
        <a:xfrm>
          <a:off x="5611735" y="11819990"/>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oneCellAnchor>
  <xdr:twoCellAnchor editAs="oneCell">
    <xdr:from>
      <xdr:col>7</xdr:col>
      <xdr:colOff>499540</xdr:colOff>
      <xdr:row>76</xdr:row>
      <xdr:rowOff>49695</xdr:rowOff>
    </xdr:from>
    <xdr:to>
      <xdr:col>7</xdr:col>
      <xdr:colOff>679174</xdr:colOff>
      <xdr:row>76</xdr:row>
      <xdr:rowOff>173935</xdr:rowOff>
    </xdr:to>
    <xdr:sp macro="" textlink="">
      <xdr:nvSpPr>
        <xdr:cNvPr id="31" name="CustomShape 1">
          <a:extLst>
            <a:ext uri="{FF2B5EF4-FFF2-40B4-BE49-F238E27FC236}">
              <a16:creationId xmlns="" xmlns:a16="http://schemas.microsoft.com/office/drawing/2014/main" id="{00000000-0008-0000-0000-00001F000000}"/>
            </a:ext>
          </a:extLst>
        </xdr:cNvPr>
        <xdr:cNvSpPr/>
      </xdr:nvSpPr>
      <xdr:spPr>
        <a:xfrm flipH="1">
          <a:off x="3920257" y="11661912"/>
          <a:ext cx="179634" cy="12424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xdr:col>
      <xdr:colOff>496956</xdr:colOff>
      <xdr:row>75</xdr:row>
      <xdr:rowOff>33131</xdr:rowOff>
    </xdr:from>
    <xdr:to>
      <xdr:col>7</xdr:col>
      <xdr:colOff>676590</xdr:colOff>
      <xdr:row>75</xdr:row>
      <xdr:rowOff>157371</xdr:rowOff>
    </xdr:to>
    <xdr:sp macro="" textlink="">
      <xdr:nvSpPr>
        <xdr:cNvPr id="32" name="CustomShape 1">
          <a:extLst>
            <a:ext uri="{FF2B5EF4-FFF2-40B4-BE49-F238E27FC236}">
              <a16:creationId xmlns="" xmlns:a16="http://schemas.microsoft.com/office/drawing/2014/main" id="{00000000-0008-0000-0000-000020000000}"/>
            </a:ext>
          </a:extLst>
        </xdr:cNvPr>
        <xdr:cNvSpPr/>
      </xdr:nvSpPr>
      <xdr:spPr>
        <a:xfrm flipH="1">
          <a:off x="3917673" y="11446566"/>
          <a:ext cx="179634" cy="12424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mc:AlternateContent xmlns:mc="http://schemas.openxmlformats.org/markup-compatibility/2006">
    <mc:Choice xmlns:a14="http://schemas.microsoft.com/office/drawing/2010/main" Requires="a14">
      <xdr:twoCellAnchor editAs="oneCell">
        <xdr:from>
          <xdr:col>8</xdr:col>
          <xdr:colOff>381000</xdr:colOff>
          <xdr:row>2</xdr:row>
          <xdr:rowOff>133350</xdr:rowOff>
        </xdr:from>
        <xdr:to>
          <xdr:col>8</xdr:col>
          <xdr:colOff>619125</xdr:colOff>
          <xdr:row>3</xdr:row>
          <xdr:rowOff>152400</xdr:rowOff>
        </xdr:to>
        <xdr:sp macro="" textlink="">
          <xdr:nvSpPr>
            <xdr:cNvPr id="4101" name="Check Box 5" hidden="1">
              <a:extLst>
                <a:ext uri="{63B3BB69-23CF-44E3-9099-C40C66FF867C}">
                  <a14:compatExt spid="_x0000_s4101"/>
                </a:ext>
                <a:ext uri="{FF2B5EF4-FFF2-40B4-BE49-F238E27FC236}">
                  <a16:creationId xmlns=""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3</xdr:row>
          <xdr:rowOff>142875</xdr:rowOff>
        </xdr:from>
        <xdr:to>
          <xdr:col>8</xdr:col>
          <xdr:colOff>619125</xdr:colOff>
          <xdr:row>4</xdr:row>
          <xdr:rowOff>161925</xdr:rowOff>
        </xdr:to>
        <xdr:sp macro="" textlink="">
          <xdr:nvSpPr>
            <xdr:cNvPr id="4102" name="Check Box 6" hidden="1">
              <a:extLst>
                <a:ext uri="{63B3BB69-23CF-44E3-9099-C40C66FF867C}">
                  <a14:compatExt spid="_x0000_s4102"/>
                </a:ext>
                <a:ext uri="{FF2B5EF4-FFF2-40B4-BE49-F238E27FC236}">
                  <a16:creationId xmlns=""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4</xdr:row>
          <xdr:rowOff>133350</xdr:rowOff>
        </xdr:from>
        <xdr:to>
          <xdr:col>8</xdr:col>
          <xdr:colOff>619125</xdr:colOff>
          <xdr:row>5</xdr:row>
          <xdr:rowOff>152400</xdr:rowOff>
        </xdr:to>
        <xdr:sp macro="" textlink="">
          <xdr:nvSpPr>
            <xdr:cNvPr id="4103" name="Check Box 7" hidden="1">
              <a:extLst>
                <a:ext uri="{63B3BB69-23CF-44E3-9099-C40C66FF867C}">
                  <a14:compatExt spid="_x0000_s4103"/>
                </a:ext>
                <a:ext uri="{FF2B5EF4-FFF2-40B4-BE49-F238E27FC236}">
                  <a16:creationId xmlns=""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5</xdr:row>
          <xdr:rowOff>171450</xdr:rowOff>
        </xdr:from>
        <xdr:to>
          <xdr:col>8</xdr:col>
          <xdr:colOff>619125</xdr:colOff>
          <xdr:row>6</xdr:row>
          <xdr:rowOff>190500</xdr:rowOff>
        </xdr:to>
        <xdr:sp macro="" textlink="">
          <xdr:nvSpPr>
            <xdr:cNvPr id="4104" name="Check Box 8" hidden="1">
              <a:extLst>
                <a:ext uri="{63B3BB69-23CF-44E3-9099-C40C66FF867C}">
                  <a14:compatExt spid="_x0000_s4104"/>
                </a:ext>
                <a:ext uri="{FF2B5EF4-FFF2-40B4-BE49-F238E27FC236}">
                  <a16:creationId xmlns=""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1009650</xdr:colOff>
          <xdr:row>12</xdr:row>
          <xdr:rowOff>95250</xdr:rowOff>
        </xdr:from>
        <xdr:to>
          <xdr:col>10</xdr:col>
          <xdr:colOff>9525</xdr:colOff>
          <xdr:row>14</xdr:row>
          <xdr:rowOff>9525</xdr:rowOff>
        </xdr:to>
        <xdr:sp macro="" textlink="">
          <xdr:nvSpPr>
            <xdr:cNvPr id="4106" name="Check Box 10" hidden="1">
              <a:extLst>
                <a:ext uri="{63B3BB69-23CF-44E3-9099-C40C66FF867C}">
                  <a14:compatExt spid="_x0000_s4106"/>
                </a:ext>
                <a:ext uri="{FF2B5EF4-FFF2-40B4-BE49-F238E27FC236}">
                  <a16:creationId xmlns=""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Droitier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12</xdr:row>
          <xdr:rowOff>95250</xdr:rowOff>
        </xdr:from>
        <xdr:to>
          <xdr:col>10</xdr:col>
          <xdr:colOff>742950</xdr:colOff>
          <xdr:row>14</xdr:row>
          <xdr:rowOff>9525</xdr:rowOff>
        </xdr:to>
        <xdr:sp macro="" textlink="">
          <xdr:nvSpPr>
            <xdr:cNvPr id="4107" name="Check Box 11" hidden="1">
              <a:extLst>
                <a:ext uri="{63B3BB69-23CF-44E3-9099-C40C66FF867C}">
                  <a14:compatExt spid="_x0000_s4107"/>
                </a:ext>
                <a:ext uri="{FF2B5EF4-FFF2-40B4-BE49-F238E27FC236}">
                  <a16:creationId xmlns=""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Gaucher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1019175</xdr:colOff>
          <xdr:row>10</xdr:row>
          <xdr:rowOff>28575</xdr:rowOff>
        </xdr:from>
        <xdr:to>
          <xdr:col>9</xdr:col>
          <xdr:colOff>409575</xdr:colOff>
          <xdr:row>12</xdr:row>
          <xdr:rowOff>85725</xdr:rowOff>
        </xdr:to>
        <xdr:sp macro="" textlink="">
          <xdr:nvSpPr>
            <xdr:cNvPr id="4108" name="Check Box 12" hidden="1">
              <a:extLst>
                <a:ext uri="{63B3BB69-23CF-44E3-9099-C40C66FF867C}">
                  <a14:compatExt spid="_x0000_s4108"/>
                </a:ext>
                <a:ext uri="{FF2B5EF4-FFF2-40B4-BE49-F238E27FC236}">
                  <a16:creationId xmlns=""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10</xdr:row>
          <xdr:rowOff>28575</xdr:rowOff>
        </xdr:from>
        <xdr:to>
          <xdr:col>10</xdr:col>
          <xdr:colOff>514350</xdr:colOff>
          <xdr:row>12</xdr:row>
          <xdr:rowOff>85725</xdr:rowOff>
        </xdr:to>
        <xdr:sp macro="" textlink="">
          <xdr:nvSpPr>
            <xdr:cNvPr id="4109" name="Check Box 13" hidden="1">
              <a:extLst>
                <a:ext uri="{63B3BB69-23CF-44E3-9099-C40C66FF867C}">
                  <a14:compatExt spid="_x0000_s4109"/>
                </a:ext>
                <a:ext uri="{FF2B5EF4-FFF2-40B4-BE49-F238E27FC236}">
                  <a16:creationId xmlns=""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1 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11</xdr:row>
          <xdr:rowOff>0</xdr:rowOff>
        </xdr:from>
        <xdr:to>
          <xdr:col>10</xdr:col>
          <xdr:colOff>1190625</xdr:colOff>
          <xdr:row>12</xdr:row>
          <xdr:rowOff>38100</xdr:rowOff>
        </xdr:to>
        <xdr:sp macro="" textlink="">
          <xdr:nvSpPr>
            <xdr:cNvPr id="4110" name="Check Box 14" hidden="1">
              <a:extLst>
                <a:ext uri="{63B3BB69-23CF-44E3-9099-C40C66FF867C}">
                  <a14:compatExt spid="_x0000_s4110"/>
                </a:ext>
                <a:ext uri="{FF2B5EF4-FFF2-40B4-BE49-F238E27FC236}">
                  <a16:creationId xmlns=""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&gt; 1 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0</xdr:rowOff>
        </xdr:from>
        <xdr:to>
          <xdr:col>10</xdr:col>
          <xdr:colOff>1076325</xdr:colOff>
          <xdr:row>17</xdr:row>
          <xdr:rowOff>190500</xdr:rowOff>
        </xdr:to>
        <xdr:sp macro="" textlink="">
          <xdr:nvSpPr>
            <xdr:cNvPr id="4115" name="Check Box 19" hidden="1">
              <a:extLst>
                <a:ext uri="{63B3BB69-23CF-44E3-9099-C40C66FF867C}">
                  <a14:compatExt spid="_x0000_s4115"/>
                </a:ext>
                <a:ext uri="{FF2B5EF4-FFF2-40B4-BE49-F238E27FC236}">
                  <a16:creationId xmlns=""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escrime artistique ou ludique en plus (+ 50€)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74</xdr:row>
          <xdr:rowOff>161925</xdr:rowOff>
        </xdr:from>
        <xdr:to>
          <xdr:col>4</xdr:col>
          <xdr:colOff>695325</xdr:colOff>
          <xdr:row>76</xdr:row>
          <xdr:rowOff>0</xdr:rowOff>
        </xdr:to>
        <xdr:sp macro="" textlink="">
          <xdr:nvSpPr>
            <xdr:cNvPr id="4117" name="Check Box 21" hidden="1">
              <a:extLst>
                <a:ext uri="{63B3BB69-23CF-44E3-9099-C40C66FF867C}">
                  <a14:compatExt spid="_x0000_s4117"/>
                </a:ext>
                <a:ext uri="{FF2B5EF4-FFF2-40B4-BE49-F238E27FC236}">
                  <a16:creationId xmlns=""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75</xdr:row>
          <xdr:rowOff>161925</xdr:rowOff>
        </xdr:from>
        <xdr:to>
          <xdr:col>4</xdr:col>
          <xdr:colOff>685800</xdr:colOff>
          <xdr:row>77</xdr:row>
          <xdr:rowOff>0</xdr:rowOff>
        </xdr:to>
        <xdr:sp macro="" textlink="">
          <xdr:nvSpPr>
            <xdr:cNvPr id="4118" name="Check Box 22" hidden="1">
              <a:extLst>
                <a:ext uri="{63B3BB69-23CF-44E3-9099-C40C66FF867C}">
                  <a14:compatExt spid="_x0000_s4118"/>
                </a:ext>
                <a:ext uri="{FF2B5EF4-FFF2-40B4-BE49-F238E27FC236}">
                  <a16:creationId xmlns=""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81385</xdr:colOff>
      <xdr:row>3</xdr:row>
      <xdr:rowOff>81203</xdr:rowOff>
    </xdr:from>
    <xdr:to>
      <xdr:col>4</xdr:col>
      <xdr:colOff>689560</xdr:colOff>
      <xdr:row>5</xdr:row>
      <xdr:rowOff>117012</xdr:rowOff>
    </xdr:to>
    <xdr:pic>
      <xdr:nvPicPr>
        <xdr:cNvPr id="2" name="Image 1">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tretch/>
      </xdr:blipFill>
      <xdr:spPr>
        <a:xfrm>
          <a:off x="3093666" y="652703"/>
          <a:ext cx="608175" cy="428715"/>
        </a:xfrm>
        <a:prstGeom prst="rect">
          <a:avLst/>
        </a:prstGeom>
        <a:ln>
          <a:noFill/>
        </a:ln>
      </xdr:spPr>
    </xdr:pic>
    <xdr:clientData/>
  </xdr:twoCellAnchor>
  <mc:AlternateContent xmlns:mc="http://schemas.openxmlformats.org/markup-compatibility/2006">
    <mc:Choice xmlns:a14="http://schemas.microsoft.com/office/drawing/2010/main" Requires="a14">
      <xdr:twoCellAnchor editAs="oneCell">
        <xdr:from>
          <xdr:col>2</xdr:col>
          <xdr:colOff>47625</xdr:colOff>
          <xdr:row>11</xdr:row>
          <xdr:rowOff>9525</xdr:rowOff>
        </xdr:from>
        <xdr:to>
          <xdr:col>2</xdr:col>
          <xdr:colOff>1114425</xdr:colOff>
          <xdr:row>12</xdr:row>
          <xdr:rowOff>142875</xdr:rowOff>
        </xdr:to>
        <xdr:sp macro="" textlink="">
          <xdr:nvSpPr>
            <xdr:cNvPr id="5122" name="Check Box 2" hidden="1">
              <a:extLst>
                <a:ext uri="{63B3BB69-23CF-44E3-9099-C40C66FF867C}">
                  <a14:compatExt spid="_x0000_s5122"/>
                </a:ext>
                <a:ext uri="{FF2B5EF4-FFF2-40B4-BE49-F238E27FC236}">
                  <a16:creationId xmlns=""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autorise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95250</xdr:rowOff>
        </xdr:from>
        <xdr:to>
          <xdr:col>2</xdr:col>
          <xdr:colOff>1123950</xdr:colOff>
          <xdr:row>14</xdr:row>
          <xdr:rowOff>38100</xdr:rowOff>
        </xdr:to>
        <xdr:sp macro="" textlink="">
          <xdr:nvSpPr>
            <xdr:cNvPr id="5123" name="Check Box 3" hidden="1">
              <a:extLst>
                <a:ext uri="{63B3BB69-23CF-44E3-9099-C40C66FF867C}">
                  <a14:compatExt spid="_x0000_s5123"/>
                </a:ext>
                <a:ext uri="{FF2B5EF4-FFF2-40B4-BE49-F238E27FC236}">
                  <a16:creationId xmlns=""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 autorise pas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0</xdr:row>
      <xdr:rowOff>76200</xdr:rowOff>
    </xdr:from>
    <xdr:to>
      <xdr:col>1</xdr:col>
      <xdr:colOff>511061</xdr:colOff>
      <xdr:row>2</xdr:row>
      <xdr:rowOff>133440</xdr:rowOff>
    </xdr:to>
    <xdr:pic>
      <xdr:nvPicPr>
        <xdr:cNvPr id="2" name="Image 1">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stretch/>
      </xdr:blipFill>
      <xdr:spPr>
        <a:xfrm>
          <a:off x="200025" y="76200"/>
          <a:ext cx="644411" cy="43824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X90"/>
  <sheetViews>
    <sheetView showGridLines="0" tabSelected="1" zoomScale="115" zoomScaleNormal="115" zoomScaleSheetLayoutView="120" workbookViewId="0">
      <selection activeCell="O25" sqref="O25"/>
    </sheetView>
  </sheetViews>
  <sheetFormatPr baseColWidth="10" defaultColWidth="8" defaultRowHeight="15" x14ac:dyDescent="0.25"/>
  <cols>
    <col min="1" max="1" width="10.75" style="40" customWidth="1"/>
    <col min="2" max="2" width="1.75" style="25" customWidth="1"/>
    <col min="3" max="3" width="11.75" style="25" customWidth="1"/>
    <col min="4" max="4" width="11.375" style="25" customWidth="1"/>
    <col min="5" max="5" width="15.75" style="25" customWidth="1"/>
    <col min="6" max="6" width="8" style="25"/>
    <col min="7" max="7" width="1.125" style="25" customWidth="1"/>
    <col min="8" max="8" width="9.25" style="25" customWidth="1"/>
    <col min="9" max="9" width="13.5" style="25" customWidth="1"/>
    <col min="10" max="10" width="8" style="25"/>
    <col min="11" max="11" width="16.875" style="25" customWidth="1"/>
    <col min="12" max="12" width="2.375" style="25" customWidth="1"/>
    <col min="13" max="14" width="8" style="25"/>
    <col min="15" max="15" width="14" style="25" customWidth="1"/>
    <col min="16" max="16" width="24.25" style="25" customWidth="1"/>
    <col min="17" max="16384" width="8" style="25"/>
  </cols>
  <sheetData>
    <row r="1" spans="1:24" s="40" customFormat="1" x14ac:dyDescent="0.25">
      <c r="N1" s="111"/>
      <c r="O1" s="111"/>
      <c r="P1" s="111"/>
      <c r="Q1" s="111"/>
      <c r="R1" s="111"/>
      <c r="S1" s="111"/>
      <c r="T1" s="111"/>
      <c r="U1" s="111"/>
      <c r="V1" s="111"/>
      <c r="W1" s="111"/>
      <c r="X1" s="111"/>
    </row>
    <row r="2" spans="1:24" ht="15.75" thickBot="1" x14ac:dyDescent="0.3">
      <c r="C2" s="117"/>
      <c r="D2" s="117"/>
      <c r="E2" s="117"/>
      <c r="F2" s="117"/>
      <c r="G2" s="117"/>
      <c r="H2" s="117"/>
      <c r="I2" s="117"/>
      <c r="J2" s="117"/>
      <c r="K2" s="117"/>
      <c r="L2" s="117"/>
      <c r="N2" s="115"/>
      <c r="O2" s="115"/>
      <c r="P2" s="115"/>
      <c r="Q2" s="115"/>
      <c r="R2" s="115"/>
      <c r="S2" s="115"/>
      <c r="T2" s="115"/>
      <c r="U2" s="115"/>
      <c r="V2" s="114"/>
      <c r="W2" s="112"/>
      <c r="X2" s="112"/>
    </row>
    <row r="3" spans="1:24" ht="15" customHeight="1" x14ac:dyDescent="0.25">
      <c r="C3" s="216" t="s">
        <v>166</v>
      </c>
      <c r="D3" s="217"/>
      <c r="E3" s="222"/>
      <c r="F3" s="227" t="s">
        <v>36</v>
      </c>
      <c r="G3" s="227"/>
      <c r="H3" s="227"/>
      <c r="I3" s="227"/>
      <c r="J3" s="118"/>
      <c r="K3" s="119"/>
      <c r="L3" s="120"/>
      <c r="N3" s="115"/>
      <c r="O3" s="115"/>
      <c r="P3" s="115"/>
      <c r="Q3" s="115"/>
      <c r="R3" s="115"/>
      <c r="S3" s="115"/>
      <c r="T3" s="115"/>
      <c r="U3" s="115"/>
      <c r="V3" s="114"/>
      <c r="W3" s="112"/>
      <c r="X3" s="112"/>
    </row>
    <row r="4" spans="1:24" ht="15" customHeight="1" x14ac:dyDescent="0.25">
      <c r="C4" s="218"/>
      <c r="D4" s="219"/>
      <c r="E4" s="223"/>
      <c r="F4" s="228" t="s">
        <v>37</v>
      </c>
      <c r="G4" s="228"/>
      <c r="H4" s="228"/>
      <c r="I4" s="228"/>
      <c r="J4" s="121"/>
      <c r="K4" s="122"/>
      <c r="L4" s="123"/>
      <c r="N4" s="115"/>
      <c r="O4" s="115"/>
      <c r="P4" s="115" t="s">
        <v>92</v>
      </c>
      <c r="Q4" s="115">
        <f>Tarif!I25</f>
        <v>150</v>
      </c>
      <c r="R4" s="115"/>
      <c r="S4" s="115" t="s">
        <v>101</v>
      </c>
      <c r="T4" s="115">
        <v>0</v>
      </c>
      <c r="U4" s="115"/>
      <c r="V4" s="114"/>
      <c r="W4" s="112"/>
      <c r="X4" s="112"/>
    </row>
    <row r="5" spans="1:24" ht="15" customHeight="1" x14ac:dyDescent="0.25">
      <c r="C5" s="218"/>
      <c r="D5" s="219"/>
      <c r="E5" s="223"/>
      <c r="F5" s="228" t="s">
        <v>38</v>
      </c>
      <c r="G5" s="228"/>
      <c r="H5" s="228"/>
      <c r="I5" s="228"/>
      <c r="J5" s="121"/>
      <c r="K5" s="122"/>
      <c r="L5" s="123"/>
      <c r="N5" s="115"/>
      <c r="O5" s="115"/>
      <c r="P5" s="115" t="s">
        <v>90</v>
      </c>
      <c r="Q5" s="115">
        <f>Tarif!I26</f>
        <v>170</v>
      </c>
      <c r="R5" s="115"/>
      <c r="S5" s="115" t="s">
        <v>102</v>
      </c>
      <c r="T5" s="115">
        <v>1</v>
      </c>
      <c r="U5" s="115"/>
      <c r="V5" s="114"/>
      <c r="W5" s="112"/>
      <c r="X5" s="112"/>
    </row>
    <row r="6" spans="1:24" x14ac:dyDescent="0.25">
      <c r="C6" s="218"/>
      <c r="D6" s="219"/>
      <c r="E6" s="223"/>
      <c r="F6" s="228" t="s">
        <v>39</v>
      </c>
      <c r="G6" s="228"/>
      <c r="H6" s="228"/>
      <c r="I6" s="228"/>
      <c r="J6" s="226" t="s">
        <v>40</v>
      </c>
      <c r="K6" s="226"/>
      <c r="L6" s="226"/>
      <c r="N6" s="115"/>
      <c r="O6" s="115"/>
      <c r="P6" s="115" t="s">
        <v>91</v>
      </c>
      <c r="Q6" s="115">
        <f>Tarif!I27</f>
        <v>190</v>
      </c>
      <c r="R6" s="115"/>
      <c r="S6" s="115" t="s">
        <v>103</v>
      </c>
      <c r="T6" s="115">
        <v>2</v>
      </c>
      <c r="U6" s="115"/>
      <c r="V6" s="114"/>
      <c r="W6" s="112"/>
      <c r="X6" s="112"/>
    </row>
    <row r="7" spans="1:24" ht="15.75" thickBot="1" x14ac:dyDescent="0.3">
      <c r="C7" s="220"/>
      <c r="D7" s="221"/>
      <c r="E7" s="224"/>
      <c r="F7" s="225" t="s">
        <v>41</v>
      </c>
      <c r="G7" s="225"/>
      <c r="H7" s="225"/>
      <c r="I7" s="225"/>
      <c r="J7" s="121"/>
      <c r="K7" s="122"/>
      <c r="L7" s="123"/>
      <c r="N7" s="115"/>
      <c r="O7" s="115"/>
      <c r="P7" s="115" t="s">
        <v>93</v>
      </c>
      <c r="Q7" s="115">
        <f>Tarif!I28</f>
        <v>190</v>
      </c>
      <c r="R7" s="115"/>
      <c r="S7" s="115" t="s">
        <v>104</v>
      </c>
      <c r="T7" s="115">
        <v>3</v>
      </c>
      <c r="U7" s="115"/>
      <c r="V7" s="114"/>
      <c r="W7" s="112"/>
      <c r="X7" s="112"/>
    </row>
    <row r="8" spans="1:24" ht="18" customHeight="1" thickBot="1" x14ac:dyDescent="0.3">
      <c r="C8" s="117"/>
      <c r="D8" s="117"/>
      <c r="E8" s="117"/>
      <c r="F8" s="117"/>
      <c r="G8" s="117"/>
      <c r="H8" s="117"/>
      <c r="I8" s="117"/>
      <c r="J8" s="121"/>
      <c r="K8" s="122"/>
      <c r="L8" s="123"/>
      <c r="N8" s="115"/>
      <c r="O8" s="115"/>
      <c r="P8" s="115" t="s">
        <v>94</v>
      </c>
      <c r="Q8" s="115">
        <f>Tarif!I29</f>
        <v>105</v>
      </c>
      <c r="R8" s="115"/>
      <c r="S8" s="115" t="s">
        <v>105</v>
      </c>
      <c r="T8" s="115">
        <v>4</v>
      </c>
      <c r="U8" s="115"/>
      <c r="V8" s="114"/>
      <c r="W8" s="112"/>
      <c r="X8" s="112"/>
    </row>
    <row r="9" spans="1:24" ht="15.75" customHeight="1" thickBot="1" x14ac:dyDescent="0.3">
      <c r="C9" s="200" t="s">
        <v>42</v>
      </c>
      <c r="D9" s="200"/>
      <c r="E9" s="200"/>
      <c r="F9" s="117"/>
      <c r="G9" s="117"/>
      <c r="H9" s="117"/>
      <c r="I9" s="117"/>
      <c r="J9" s="124"/>
      <c r="K9" s="125"/>
      <c r="L9" s="126"/>
      <c r="N9" s="115"/>
      <c r="O9" s="115"/>
      <c r="P9" s="115" t="s">
        <v>95</v>
      </c>
      <c r="Q9" s="115">
        <f>Q8</f>
        <v>105</v>
      </c>
      <c r="R9" s="115"/>
      <c r="S9" s="115" t="s">
        <v>106</v>
      </c>
      <c r="T9" s="115">
        <v>5</v>
      </c>
      <c r="U9" s="115"/>
      <c r="V9" s="114"/>
      <c r="W9" s="112"/>
      <c r="X9" s="112"/>
    </row>
    <row r="10" spans="1:24" ht="16.5" customHeight="1" thickBot="1" x14ac:dyDescent="0.3">
      <c r="C10" s="200"/>
      <c r="D10" s="200"/>
      <c r="E10" s="200"/>
      <c r="F10" s="121"/>
      <c r="G10" s="122"/>
      <c r="H10" s="122"/>
      <c r="I10" s="122"/>
      <c r="J10" s="122"/>
      <c r="K10" s="122"/>
      <c r="L10" s="122"/>
      <c r="N10" s="115"/>
      <c r="O10" s="115"/>
      <c r="P10" s="115" t="s">
        <v>21</v>
      </c>
      <c r="Q10" s="115">
        <f>Tarif!I32</f>
        <v>100</v>
      </c>
      <c r="R10" s="115"/>
      <c r="S10" s="115" t="s">
        <v>107</v>
      </c>
      <c r="T10" s="115">
        <v>6</v>
      </c>
      <c r="U10" s="115"/>
      <c r="V10" s="114"/>
      <c r="W10" s="112"/>
      <c r="X10" s="112"/>
    </row>
    <row r="11" spans="1:24" ht="5.25" customHeight="1" x14ac:dyDescent="0.25">
      <c r="C11" s="127"/>
      <c r="D11" s="128"/>
      <c r="E11" s="128"/>
      <c r="F11" s="119"/>
      <c r="G11" s="119"/>
      <c r="H11" s="119"/>
      <c r="I11" s="119"/>
      <c r="J11" s="119"/>
      <c r="K11" s="119"/>
      <c r="L11" s="120"/>
      <c r="N11" s="113"/>
      <c r="O11" s="115"/>
      <c r="P11" s="115"/>
      <c r="Q11" s="115"/>
      <c r="R11" s="115"/>
      <c r="S11" s="115" t="s">
        <v>108</v>
      </c>
      <c r="T11" s="115">
        <v>7</v>
      </c>
      <c r="U11" s="115"/>
      <c r="V11" s="114"/>
      <c r="W11" s="112"/>
      <c r="X11" s="112"/>
    </row>
    <row r="12" spans="1:24" ht="15" customHeight="1" x14ac:dyDescent="0.25">
      <c r="A12" s="231" t="s">
        <v>151</v>
      </c>
      <c r="C12" s="129" t="s">
        <v>43</v>
      </c>
      <c r="D12" s="201"/>
      <c r="E12" s="202"/>
      <c r="F12" s="203"/>
      <c r="G12" s="130"/>
      <c r="H12" s="131" t="s">
        <v>44</v>
      </c>
      <c r="I12" s="122"/>
      <c r="J12" s="132"/>
      <c r="K12" s="132"/>
      <c r="L12" s="133"/>
      <c r="N12" s="113" t="b">
        <v>0</v>
      </c>
      <c r="O12" s="115"/>
      <c r="P12" s="115"/>
      <c r="Q12" s="115"/>
      <c r="R12" s="115"/>
      <c r="S12" s="115" t="s">
        <v>109</v>
      </c>
      <c r="T12" s="115"/>
      <c r="U12" s="115"/>
      <c r="V12" s="114"/>
      <c r="W12" s="112"/>
      <c r="X12" s="112"/>
    </row>
    <row r="13" spans="1:24" ht="8.25" customHeight="1" x14ac:dyDescent="0.25">
      <c r="A13" s="231"/>
      <c r="C13" s="129"/>
      <c r="D13" s="130"/>
      <c r="E13" s="130"/>
      <c r="F13" s="130"/>
      <c r="G13" s="130"/>
      <c r="H13" s="134"/>
      <c r="I13" s="122"/>
      <c r="J13" s="134"/>
      <c r="K13" s="134"/>
      <c r="L13" s="135"/>
      <c r="N13" s="113" t="b">
        <v>0</v>
      </c>
      <c r="O13" s="115"/>
      <c r="P13" s="115"/>
      <c r="Q13" s="115"/>
      <c r="R13" s="115"/>
      <c r="S13" s="115"/>
      <c r="T13" s="115"/>
      <c r="U13" s="115"/>
      <c r="V13" s="114"/>
      <c r="W13" s="112"/>
      <c r="X13" s="112"/>
    </row>
    <row r="14" spans="1:24" x14ac:dyDescent="0.25">
      <c r="A14" s="231"/>
      <c r="C14" s="129" t="s">
        <v>45</v>
      </c>
      <c r="D14" s="201"/>
      <c r="E14" s="202"/>
      <c r="F14" s="203"/>
      <c r="G14" s="130"/>
      <c r="H14" s="122" t="s">
        <v>46</v>
      </c>
      <c r="I14" s="122"/>
      <c r="J14" s="134"/>
      <c r="K14" s="134"/>
      <c r="L14" s="135"/>
      <c r="N14" s="113"/>
      <c r="O14" s="115"/>
      <c r="P14" s="115" t="s">
        <v>169</v>
      </c>
      <c r="Q14" s="115"/>
      <c r="R14" s="115"/>
      <c r="S14" s="115"/>
      <c r="T14" s="115"/>
      <c r="U14" s="115"/>
      <c r="V14" s="114"/>
      <c r="W14" s="112"/>
      <c r="X14" s="112"/>
    </row>
    <row r="15" spans="1:24" ht="6" customHeight="1" x14ac:dyDescent="0.25">
      <c r="A15" s="231"/>
      <c r="C15" s="129"/>
      <c r="D15" s="130"/>
      <c r="E15" s="130"/>
      <c r="F15" s="130"/>
      <c r="G15" s="130"/>
      <c r="H15" s="122"/>
      <c r="I15" s="122"/>
      <c r="J15" s="130"/>
      <c r="K15" s="130"/>
      <c r="L15" s="136"/>
      <c r="N15" s="113"/>
      <c r="O15" s="115"/>
      <c r="P15" s="115" t="s">
        <v>170</v>
      </c>
      <c r="Q15" s="115"/>
      <c r="R15" s="115"/>
      <c r="S15" s="115"/>
      <c r="T15" s="115"/>
      <c r="U15" s="115"/>
      <c r="V15" s="114"/>
      <c r="W15" s="112"/>
      <c r="X15" s="112"/>
    </row>
    <row r="16" spans="1:24" x14ac:dyDescent="0.25">
      <c r="A16" s="231"/>
      <c r="C16" s="137" t="s">
        <v>47</v>
      </c>
      <c r="D16" s="134"/>
      <c r="E16" s="207"/>
      <c r="F16" s="208"/>
      <c r="G16" s="130"/>
      <c r="H16" s="134" t="s">
        <v>48</v>
      </c>
      <c r="I16" s="122"/>
      <c r="J16" s="212" t="str">
        <f>IF(E16="","",IF(YEAR(E16)&lt;2001,"Senior / Vétéran",VLOOKUP(YEAR(E16),Feuil2!B3:C18,2,0)))</f>
        <v/>
      </c>
      <c r="K16" s="212"/>
      <c r="L16" s="135"/>
      <c r="N16" s="113"/>
      <c r="O16" s="115"/>
      <c r="P16" s="115"/>
      <c r="Q16" s="115"/>
      <c r="R16" s="115"/>
      <c r="S16" s="115"/>
      <c r="T16" s="115"/>
      <c r="U16" s="115"/>
      <c r="V16" s="114"/>
      <c r="W16" s="112"/>
      <c r="X16" s="112"/>
    </row>
    <row r="17" spans="1:24" ht="7.5" customHeight="1" x14ac:dyDescent="0.25">
      <c r="A17" s="231" t="s">
        <v>152</v>
      </c>
      <c r="C17" s="129"/>
      <c r="D17" s="134"/>
      <c r="E17" s="130"/>
      <c r="F17" s="130"/>
      <c r="G17" s="130"/>
      <c r="H17" s="134"/>
      <c r="I17" s="122"/>
      <c r="J17" s="130"/>
      <c r="K17" s="130"/>
      <c r="L17" s="136"/>
      <c r="N17" s="113"/>
      <c r="O17" s="115"/>
      <c r="P17" s="115"/>
      <c r="Q17" s="115"/>
      <c r="R17" s="115"/>
      <c r="S17" s="115"/>
      <c r="T17" s="115"/>
      <c r="U17" s="115"/>
      <c r="V17" s="114"/>
      <c r="W17" s="112"/>
      <c r="X17" s="112"/>
    </row>
    <row r="18" spans="1:24" ht="15.75" customHeight="1" x14ac:dyDescent="0.25">
      <c r="A18" s="231"/>
      <c r="C18" s="129" t="s">
        <v>96</v>
      </c>
      <c r="D18" s="134"/>
      <c r="E18" s="213"/>
      <c r="F18" s="214"/>
      <c r="G18" s="214"/>
      <c r="H18" s="215"/>
      <c r="I18" s="134"/>
      <c r="J18" s="130"/>
      <c r="K18" s="130"/>
      <c r="L18" s="136"/>
      <c r="N18" s="113"/>
      <c r="O18" s="113" t="b">
        <v>0</v>
      </c>
      <c r="P18" s="115"/>
      <c r="Q18" s="115"/>
      <c r="R18" s="115"/>
      <c r="S18" s="115"/>
      <c r="T18" s="115"/>
      <c r="U18" s="115"/>
      <c r="V18" s="114"/>
      <c r="W18" s="112"/>
      <c r="X18" s="112"/>
    </row>
    <row r="19" spans="1:24" ht="6" customHeight="1" x14ac:dyDescent="0.25">
      <c r="A19" s="105"/>
      <c r="C19" s="129"/>
      <c r="D19" s="134"/>
      <c r="E19" s="130"/>
      <c r="F19" s="130"/>
      <c r="G19" s="130"/>
      <c r="H19" s="134"/>
      <c r="I19" s="122"/>
      <c r="J19" s="130"/>
      <c r="K19" s="130"/>
      <c r="L19" s="136"/>
      <c r="N19" s="115"/>
      <c r="O19" s="115"/>
      <c r="P19" s="115"/>
      <c r="Q19" s="115"/>
      <c r="R19" s="115"/>
      <c r="S19" s="115"/>
      <c r="T19" s="115"/>
      <c r="U19" s="115"/>
      <c r="V19" s="114"/>
      <c r="W19" s="112"/>
      <c r="X19" s="112"/>
    </row>
    <row r="20" spans="1:24" x14ac:dyDescent="0.25">
      <c r="A20" s="105"/>
      <c r="C20" s="129" t="s">
        <v>167</v>
      </c>
      <c r="D20" s="134"/>
      <c r="E20" s="116"/>
      <c r="F20" s="130"/>
      <c r="G20" s="130"/>
      <c r="H20" s="134"/>
      <c r="I20" s="122"/>
      <c r="J20" s="130"/>
      <c r="K20" s="130"/>
      <c r="L20" s="136"/>
      <c r="N20" s="113" t="b">
        <v>0</v>
      </c>
      <c r="O20" s="115"/>
      <c r="P20" s="115"/>
      <c r="Q20" s="115"/>
      <c r="R20" s="115"/>
      <c r="S20" s="115"/>
      <c r="T20" s="115"/>
      <c r="U20" s="115"/>
      <c r="V20" s="114"/>
      <c r="W20" s="112"/>
      <c r="X20" s="112"/>
    </row>
    <row r="21" spans="1:24" ht="5.25" customHeight="1" thickBot="1" x14ac:dyDescent="0.3">
      <c r="A21" s="105"/>
      <c r="C21" s="138"/>
      <c r="D21" s="139"/>
      <c r="E21" s="140"/>
      <c r="F21" s="140"/>
      <c r="G21" s="140"/>
      <c r="H21" s="139"/>
      <c r="I21" s="125"/>
      <c r="J21" s="140"/>
      <c r="K21" s="140"/>
      <c r="L21" s="141"/>
      <c r="N21" s="115"/>
      <c r="O21" s="115"/>
      <c r="P21" s="115"/>
      <c r="Q21" s="115"/>
      <c r="R21" s="115"/>
      <c r="S21" s="115"/>
      <c r="T21" s="115"/>
      <c r="U21" s="115"/>
      <c r="V21" s="114"/>
      <c r="W21" s="112"/>
      <c r="X21" s="112"/>
    </row>
    <row r="22" spans="1:24" ht="6" customHeight="1" x14ac:dyDescent="0.25">
      <c r="C22" s="142"/>
      <c r="D22" s="134"/>
      <c r="E22" s="130"/>
      <c r="F22" s="130"/>
      <c r="G22" s="130"/>
      <c r="H22" s="134"/>
      <c r="I22" s="122"/>
      <c r="J22" s="130"/>
      <c r="K22" s="130"/>
      <c r="L22" s="130"/>
      <c r="N22" s="115"/>
      <c r="O22" s="115"/>
      <c r="P22" s="115"/>
      <c r="Q22" s="115"/>
      <c r="R22" s="115"/>
      <c r="S22" s="115"/>
      <c r="T22" s="115"/>
      <c r="U22" s="115"/>
      <c r="V22" s="114"/>
      <c r="W22" s="112"/>
      <c r="X22" s="112"/>
    </row>
    <row r="23" spans="1:24" ht="14.1" customHeight="1" thickBot="1" x14ac:dyDescent="0.3">
      <c r="C23" s="143"/>
      <c r="D23" s="143"/>
      <c r="E23" s="143"/>
      <c r="F23" s="143"/>
      <c r="G23" s="143"/>
      <c r="H23" s="144"/>
      <c r="I23" s="144"/>
      <c r="J23" s="144"/>
      <c r="K23" s="144"/>
      <c r="L23" s="117"/>
      <c r="N23" s="115"/>
      <c r="O23" s="115">
        <f>IF(E20=P14,1,0)</f>
        <v>0</v>
      </c>
      <c r="P23" s="115"/>
      <c r="Q23" s="115"/>
      <c r="R23" s="115"/>
      <c r="S23" s="115"/>
      <c r="T23" s="115"/>
      <c r="U23" s="115"/>
      <c r="V23" s="114"/>
      <c r="W23" s="112"/>
      <c r="X23" s="112"/>
    </row>
    <row r="24" spans="1:24" ht="15" customHeight="1" thickBot="1" x14ac:dyDescent="0.3">
      <c r="C24" s="200" t="s">
        <v>49</v>
      </c>
      <c r="D24" s="200"/>
      <c r="E24" s="200"/>
      <c r="F24" s="117"/>
      <c r="G24" s="117"/>
      <c r="H24" s="145"/>
      <c r="I24" s="146"/>
      <c r="J24" s="117"/>
      <c r="K24" s="117"/>
      <c r="L24" s="117"/>
      <c r="N24" s="115"/>
      <c r="O24" s="115"/>
      <c r="P24" s="115"/>
      <c r="Q24" s="115"/>
      <c r="R24" s="115"/>
      <c r="S24" s="115"/>
      <c r="T24" s="115"/>
      <c r="U24" s="115"/>
      <c r="V24" s="114"/>
      <c r="W24" s="112"/>
      <c r="X24" s="112"/>
    </row>
    <row r="25" spans="1:24" ht="15" customHeight="1" thickBot="1" x14ac:dyDescent="0.3">
      <c r="C25" s="200"/>
      <c r="D25" s="200"/>
      <c r="E25" s="200"/>
      <c r="F25" s="117"/>
      <c r="G25" s="117"/>
      <c r="H25" s="117"/>
      <c r="I25" s="117"/>
      <c r="J25" s="117"/>
      <c r="K25" s="117"/>
      <c r="L25" s="117"/>
      <c r="N25" s="115"/>
      <c r="O25" s="115"/>
      <c r="P25" s="115"/>
      <c r="Q25" s="115"/>
      <c r="R25" s="115"/>
      <c r="S25" s="115"/>
      <c r="T25" s="115"/>
      <c r="U25" s="115"/>
      <c r="V25" s="114"/>
    </row>
    <row r="26" spans="1:24" ht="6.75" customHeight="1" x14ac:dyDescent="0.25">
      <c r="C26" s="127"/>
      <c r="D26" s="128"/>
      <c r="E26" s="128"/>
      <c r="F26" s="147"/>
      <c r="G26" s="147"/>
      <c r="H26" s="147"/>
      <c r="I26" s="147"/>
      <c r="J26" s="147"/>
      <c r="K26" s="147"/>
      <c r="L26" s="148"/>
      <c r="N26" s="115"/>
      <c r="O26" s="115"/>
      <c r="P26" s="115"/>
      <c r="Q26" s="115"/>
      <c r="R26" s="115"/>
      <c r="S26" s="115"/>
      <c r="T26" s="115"/>
      <c r="U26" s="115"/>
      <c r="V26" s="114"/>
    </row>
    <row r="27" spans="1:24" x14ac:dyDescent="0.25">
      <c r="A27" s="234" t="s">
        <v>153</v>
      </c>
      <c r="C27" s="129" t="s">
        <v>50</v>
      </c>
      <c r="D27" s="122"/>
      <c r="E27" s="209"/>
      <c r="F27" s="210"/>
      <c r="G27" s="210"/>
      <c r="H27" s="210"/>
      <c r="I27" s="210"/>
      <c r="J27" s="210"/>
      <c r="K27" s="211"/>
      <c r="L27" s="123"/>
      <c r="N27" s="103"/>
      <c r="O27" s="103"/>
      <c r="P27" s="103"/>
      <c r="Q27" s="103"/>
      <c r="R27" s="103"/>
      <c r="S27" s="103"/>
      <c r="T27" s="103"/>
      <c r="U27" s="103"/>
      <c r="V27" s="114"/>
    </row>
    <row r="28" spans="1:24" ht="3" customHeight="1" x14ac:dyDescent="0.25">
      <c r="A28" s="235"/>
      <c r="C28" s="129"/>
      <c r="D28" s="122"/>
      <c r="E28" s="122"/>
      <c r="F28" s="122"/>
      <c r="G28" s="122"/>
      <c r="H28" s="122"/>
      <c r="I28" s="122"/>
      <c r="J28" s="122"/>
      <c r="K28" s="122"/>
      <c r="L28" s="123"/>
      <c r="N28" s="103"/>
      <c r="O28" s="103"/>
      <c r="P28" s="103"/>
      <c r="Q28" s="103"/>
      <c r="R28" s="103"/>
      <c r="S28" s="103"/>
      <c r="T28" s="103"/>
      <c r="U28" s="103"/>
      <c r="V28" s="114"/>
    </row>
    <row r="29" spans="1:24" x14ac:dyDescent="0.25">
      <c r="A29" s="235"/>
      <c r="C29" s="129" t="s">
        <v>51</v>
      </c>
      <c r="D29" s="122"/>
      <c r="E29" s="122"/>
      <c r="F29" s="122"/>
      <c r="G29" s="122"/>
      <c r="H29" s="122"/>
      <c r="I29" s="122"/>
      <c r="J29" s="185"/>
      <c r="K29" s="186"/>
      <c r="L29" s="149"/>
      <c r="N29" s="103"/>
      <c r="O29" s="103"/>
      <c r="P29" s="103"/>
      <c r="Q29" s="103"/>
      <c r="R29" s="103"/>
      <c r="S29" s="103"/>
      <c r="T29" s="103"/>
      <c r="U29" s="103"/>
      <c r="V29" s="114"/>
    </row>
    <row r="30" spans="1:24" ht="6.75" customHeight="1" x14ac:dyDescent="0.25">
      <c r="A30" s="235"/>
      <c r="C30" s="129"/>
      <c r="D30" s="122"/>
      <c r="E30" s="122"/>
      <c r="F30" s="122"/>
      <c r="G30" s="122"/>
      <c r="H30" s="122"/>
      <c r="I30" s="122"/>
      <c r="J30" s="122"/>
      <c r="K30" s="122"/>
      <c r="L30" s="149"/>
      <c r="N30" s="40"/>
      <c r="O30" s="40"/>
      <c r="P30" s="40"/>
      <c r="Q30" s="40"/>
      <c r="R30" s="40"/>
      <c r="S30" s="40"/>
      <c r="T30" s="40"/>
      <c r="U30" s="40"/>
    </row>
    <row r="31" spans="1:24" x14ac:dyDescent="0.25">
      <c r="A31" s="235"/>
      <c r="C31" s="129" t="s">
        <v>52</v>
      </c>
      <c r="D31" s="122"/>
      <c r="E31" s="204"/>
      <c r="F31" s="205"/>
      <c r="G31" s="205"/>
      <c r="H31" s="205"/>
      <c r="I31" s="205"/>
      <c r="J31" s="205"/>
      <c r="K31" s="206"/>
      <c r="L31" s="123"/>
      <c r="N31" s="40"/>
      <c r="O31" s="40"/>
      <c r="P31" s="40"/>
      <c r="Q31" s="40"/>
      <c r="R31" s="40"/>
      <c r="S31" s="40"/>
      <c r="T31" s="40"/>
      <c r="U31" s="40"/>
    </row>
    <row r="32" spans="1:24" ht="5.25" customHeight="1" thickBot="1" x14ac:dyDescent="0.3">
      <c r="C32" s="150"/>
      <c r="D32" s="125"/>
      <c r="E32" s="125"/>
      <c r="F32" s="125"/>
      <c r="G32" s="125"/>
      <c r="H32" s="125"/>
      <c r="I32" s="125"/>
      <c r="J32" s="125"/>
      <c r="K32" s="125"/>
      <c r="L32" s="126"/>
      <c r="N32" s="40"/>
      <c r="O32" s="40"/>
      <c r="P32" s="40"/>
      <c r="Q32" s="40"/>
      <c r="R32" s="40"/>
      <c r="S32" s="40"/>
      <c r="T32" s="40"/>
      <c r="U32" s="40"/>
    </row>
    <row r="33" spans="1:21" ht="14.1" customHeight="1" thickBot="1" x14ac:dyDescent="0.3">
      <c r="C33" s="134"/>
      <c r="D33" s="117"/>
      <c r="E33" s="117"/>
      <c r="F33" s="117"/>
      <c r="G33" s="117"/>
      <c r="H33" s="117"/>
      <c r="I33" s="117"/>
      <c r="J33" s="117"/>
      <c r="K33" s="117"/>
      <c r="L33" s="117"/>
      <c r="N33" s="40"/>
      <c r="O33" s="40"/>
      <c r="P33" s="40"/>
      <c r="Q33" s="40"/>
      <c r="R33" s="40"/>
      <c r="S33" s="40"/>
      <c r="T33" s="40"/>
      <c r="U33" s="40"/>
    </row>
    <row r="34" spans="1:21" ht="15.75" thickBot="1" x14ac:dyDescent="0.3">
      <c r="C34" s="200" t="s">
        <v>53</v>
      </c>
      <c r="D34" s="200"/>
      <c r="E34" s="200"/>
      <c r="F34" s="122"/>
      <c r="G34" s="122"/>
      <c r="H34" s="122"/>
      <c r="I34" s="122"/>
      <c r="J34" s="122"/>
      <c r="K34" s="122"/>
      <c r="L34" s="117"/>
      <c r="N34" s="40"/>
      <c r="O34" s="40"/>
      <c r="P34" s="40"/>
      <c r="Q34" s="40"/>
      <c r="R34" s="40"/>
      <c r="S34" s="40"/>
      <c r="T34" s="40"/>
      <c r="U34" s="40"/>
    </row>
    <row r="35" spans="1:21" ht="15.75" thickBot="1" x14ac:dyDescent="0.3">
      <c r="C35" s="200"/>
      <c r="D35" s="200"/>
      <c r="E35" s="200"/>
      <c r="F35" s="122"/>
      <c r="G35" s="122"/>
      <c r="H35" s="122"/>
      <c r="I35" s="122"/>
      <c r="J35" s="122"/>
      <c r="K35" s="122"/>
      <c r="L35" s="117"/>
      <c r="N35" s="40"/>
      <c r="O35" s="40"/>
      <c r="P35" s="40"/>
      <c r="Q35" s="40"/>
      <c r="R35" s="40"/>
      <c r="S35" s="40"/>
      <c r="T35" s="40"/>
      <c r="U35" s="40"/>
    </row>
    <row r="36" spans="1:21" x14ac:dyDescent="0.25">
      <c r="C36" s="151" t="s">
        <v>54</v>
      </c>
      <c r="D36" s="122"/>
      <c r="E36" s="122"/>
      <c r="F36" s="119"/>
      <c r="G36" s="119"/>
      <c r="H36" s="119"/>
      <c r="I36" s="119"/>
      <c r="J36" s="119"/>
      <c r="K36" s="119"/>
      <c r="L36" s="120"/>
      <c r="N36" s="40"/>
      <c r="O36" s="40"/>
      <c r="P36" s="40"/>
      <c r="Q36" s="40"/>
      <c r="R36" s="40"/>
      <c r="S36" s="40"/>
      <c r="T36" s="40"/>
      <c r="U36" s="40"/>
    </row>
    <row r="37" spans="1:21" ht="5.25" customHeight="1" x14ac:dyDescent="0.25">
      <c r="C37" s="151"/>
      <c r="D37" s="122"/>
      <c r="E37" s="122"/>
      <c r="F37" s="122"/>
      <c r="G37" s="122"/>
      <c r="H37" s="122"/>
      <c r="I37" s="122"/>
      <c r="J37" s="122"/>
      <c r="K37" s="122"/>
      <c r="L37" s="123"/>
      <c r="N37" s="40"/>
      <c r="O37" s="40"/>
      <c r="P37" s="40"/>
      <c r="Q37" s="40"/>
      <c r="R37" s="40"/>
      <c r="S37" s="40"/>
      <c r="T37" s="40"/>
      <c r="U37" s="40"/>
    </row>
    <row r="38" spans="1:21" x14ac:dyDescent="0.25">
      <c r="A38" s="232" t="s">
        <v>154</v>
      </c>
      <c r="C38" s="121" t="s">
        <v>43</v>
      </c>
      <c r="D38" s="182"/>
      <c r="E38" s="183"/>
      <c r="F38" s="184"/>
      <c r="G38" s="122"/>
      <c r="H38" s="122" t="s">
        <v>55</v>
      </c>
      <c r="I38" s="122"/>
      <c r="J38" s="185"/>
      <c r="K38" s="186"/>
      <c r="L38" s="123"/>
      <c r="N38" s="40"/>
      <c r="O38" s="40"/>
      <c r="P38" s="40"/>
      <c r="Q38" s="40"/>
      <c r="R38" s="40"/>
      <c r="S38" s="40"/>
      <c r="T38" s="40"/>
      <c r="U38" s="40"/>
    </row>
    <row r="39" spans="1:21" ht="3.75" customHeight="1" x14ac:dyDescent="0.25">
      <c r="A39" s="233"/>
      <c r="C39" s="121"/>
      <c r="D39" s="152"/>
      <c r="E39" s="152"/>
      <c r="F39" s="152"/>
      <c r="G39" s="122"/>
      <c r="H39" s="122"/>
      <c r="I39" s="122"/>
      <c r="J39" s="122"/>
      <c r="K39" s="122"/>
      <c r="L39" s="123"/>
      <c r="N39" s="40"/>
      <c r="O39" s="40"/>
      <c r="P39" s="40"/>
      <c r="Q39" s="40"/>
      <c r="R39" s="40"/>
      <c r="S39" s="40"/>
      <c r="T39" s="40"/>
      <c r="U39" s="40"/>
    </row>
    <row r="40" spans="1:21" x14ac:dyDescent="0.25">
      <c r="A40" s="233"/>
      <c r="C40" s="121" t="s">
        <v>45</v>
      </c>
      <c r="D40" s="182"/>
      <c r="E40" s="183"/>
      <c r="F40" s="184"/>
      <c r="G40" s="122"/>
      <c r="H40" s="122" t="s">
        <v>56</v>
      </c>
      <c r="I40" s="182"/>
      <c r="J40" s="183"/>
      <c r="K40" s="184"/>
      <c r="L40" s="123"/>
      <c r="N40" s="40"/>
      <c r="O40" s="40"/>
      <c r="P40" s="40"/>
      <c r="Q40" s="40"/>
      <c r="R40" s="40"/>
      <c r="S40" s="40"/>
      <c r="T40" s="40"/>
      <c r="U40" s="40"/>
    </row>
    <row r="41" spans="1:21" ht="7.5" customHeight="1" x14ac:dyDescent="0.25">
      <c r="A41" s="233"/>
      <c r="C41" s="121"/>
      <c r="D41" s="122"/>
      <c r="E41" s="122"/>
      <c r="F41" s="122"/>
      <c r="G41" s="122"/>
      <c r="H41" s="122"/>
      <c r="I41" s="122"/>
      <c r="J41" s="122"/>
      <c r="K41" s="122"/>
      <c r="L41" s="123"/>
      <c r="N41" s="40"/>
      <c r="O41" s="40"/>
      <c r="P41" s="40"/>
      <c r="Q41" s="40"/>
      <c r="R41" s="40"/>
      <c r="S41" s="40"/>
      <c r="T41" s="40"/>
      <c r="U41" s="40"/>
    </row>
    <row r="42" spans="1:21" x14ac:dyDescent="0.25">
      <c r="A42" s="233"/>
      <c r="C42" s="153" t="s">
        <v>57</v>
      </c>
      <c r="D42" s="182"/>
      <c r="E42" s="183"/>
      <c r="F42" s="183"/>
      <c r="G42" s="183"/>
      <c r="H42" s="183"/>
      <c r="I42" s="183"/>
      <c r="J42" s="183"/>
      <c r="K42" s="184"/>
      <c r="L42" s="123"/>
      <c r="N42" s="40"/>
      <c r="O42" s="40"/>
      <c r="P42" s="40"/>
      <c r="Q42" s="40"/>
      <c r="R42" s="40"/>
      <c r="S42" s="40"/>
      <c r="T42" s="40"/>
      <c r="U42" s="40"/>
    </row>
    <row r="43" spans="1:21" ht="6" customHeight="1" x14ac:dyDescent="0.25">
      <c r="A43" s="233"/>
      <c r="C43" s="154"/>
      <c r="D43" s="155"/>
      <c r="E43" s="155"/>
      <c r="F43" s="155"/>
      <c r="G43" s="155"/>
      <c r="H43" s="155"/>
      <c r="I43" s="155"/>
      <c r="J43" s="52"/>
      <c r="K43" s="155"/>
      <c r="L43" s="156"/>
      <c r="N43" s="40"/>
      <c r="O43" s="40"/>
      <c r="P43" s="40"/>
      <c r="Q43" s="40"/>
      <c r="R43" s="40"/>
      <c r="S43" s="40"/>
      <c r="T43" s="40"/>
      <c r="U43" s="40"/>
    </row>
    <row r="44" spans="1:21" x14ac:dyDescent="0.25">
      <c r="A44" s="233"/>
      <c r="C44" s="151" t="s">
        <v>58</v>
      </c>
      <c r="D44" s="122"/>
      <c r="E44" s="122"/>
      <c r="F44" s="122"/>
      <c r="G44" s="122"/>
      <c r="H44" s="122"/>
      <c r="I44" s="122"/>
      <c r="J44" s="122"/>
      <c r="K44" s="122"/>
      <c r="L44" s="123"/>
      <c r="N44" s="40"/>
      <c r="O44" s="40"/>
      <c r="P44" s="40"/>
      <c r="Q44" s="40"/>
      <c r="R44" s="40"/>
      <c r="S44" s="40"/>
      <c r="T44" s="40"/>
      <c r="U44" s="40"/>
    </row>
    <row r="45" spans="1:21" ht="6.75" customHeight="1" x14ac:dyDescent="0.25">
      <c r="A45" s="233"/>
      <c r="C45" s="151"/>
      <c r="D45" s="122"/>
      <c r="E45" s="122"/>
      <c r="F45" s="122"/>
      <c r="G45" s="122"/>
      <c r="H45" s="122"/>
      <c r="I45" s="122"/>
      <c r="J45" s="122"/>
      <c r="K45" s="122"/>
      <c r="L45" s="123"/>
      <c r="N45" s="40"/>
      <c r="O45" s="40"/>
      <c r="P45" s="40"/>
      <c r="Q45" s="40"/>
      <c r="R45" s="40"/>
      <c r="S45" s="40"/>
      <c r="T45" s="40"/>
      <c r="U45" s="40"/>
    </row>
    <row r="46" spans="1:21" x14ac:dyDescent="0.25">
      <c r="A46" s="233"/>
      <c r="C46" s="121" t="s">
        <v>43</v>
      </c>
      <c r="D46" s="182"/>
      <c r="E46" s="183"/>
      <c r="F46" s="184"/>
      <c r="G46" s="122"/>
      <c r="H46" s="122" t="s">
        <v>55</v>
      </c>
      <c r="I46" s="122"/>
      <c r="J46" s="185"/>
      <c r="K46" s="186"/>
      <c r="L46" s="123"/>
      <c r="N46" s="40"/>
      <c r="O46" s="40"/>
      <c r="P46" s="40"/>
      <c r="Q46" s="40"/>
      <c r="R46" s="40"/>
      <c r="S46" s="40"/>
      <c r="T46" s="40"/>
      <c r="U46" s="40"/>
    </row>
    <row r="47" spans="1:21" ht="3" customHeight="1" x14ac:dyDescent="0.25">
      <c r="A47" s="233"/>
      <c r="C47" s="121"/>
      <c r="D47" s="122"/>
      <c r="E47" s="122"/>
      <c r="F47" s="122"/>
      <c r="G47" s="122"/>
      <c r="H47" s="122"/>
      <c r="I47" s="122"/>
      <c r="J47" s="122"/>
      <c r="K47" s="122"/>
      <c r="L47" s="123"/>
      <c r="N47" s="40"/>
      <c r="O47" s="46"/>
      <c r="P47" s="46"/>
      <c r="Q47" s="40"/>
      <c r="R47" s="40"/>
      <c r="S47" s="40"/>
      <c r="T47" s="40"/>
      <c r="U47" s="40"/>
    </row>
    <row r="48" spans="1:21" x14ac:dyDescent="0.25">
      <c r="A48" s="233"/>
      <c r="C48" s="121" t="s">
        <v>45</v>
      </c>
      <c r="D48" s="182"/>
      <c r="E48" s="183"/>
      <c r="F48" s="184"/>
      <c r="G48" s="122"/>
      <c r="H48" s="122" t="s">
        <v>56</v>
      </c>
      <c r="I48" s="182"/>
      <c r="J48" s="183"/>
      <c r="K48" s="184"/>
      <c r="L48" s="123"/>
      <c r="N48" s="40"/>
      <c r="O48" s="46"/>
      <c r="P48" s="46"/>
      <c r="Q48" s="103"/>
      <c r="R48" s="40"/>
      <c r="S48" s="40"/>
      <c r="T48" s="40"/>
      <c r="U48" s="40"/>
    </row>
    <row r="49" spans="1:22" ht="6" customHeight="1" x14ac:dyDescent="0.25">
      <c r="A49" s="233"/>
      <c r="C49" s="121"/>
      <c r="D49" s="122"/>
      <c r="E49" s="122"/>
      <c r="F49" s="122"/>
      <c r="G49" s="122"/>
      <c r="H49" s="122"/>
      <c r="I49" s="122"/>
      <c r="J49" s="122"/>
      <c r="K49" s="122"/>
      <c r="L49" s="123"/>
      <c r="N49" s="40"/>
      <c r="O49" s="46" t="s">
        <v>127</v>
      </c>
      <c r="P49" s="46">
        <v>0</v>
      </c>
      <c r="Q49" s="103"/>
      <c r="R49" s="40"/>
      <c r="S49" s="40"/>
      <c r="T49" s="40"/>
      <c r="U49" s="40"/>
    </row>
    <row r="50" spans="1:22" x14ac:dyDescent="0.25">
      <c r="A50" s="233"/>
      <c r="C50" s="153" t="s">
        <v>57</v>
      </c>
      <c r="D50" s="182"/>
      <c r="E50" s="183"/>
      <c r="F50" s="183"/>
      <c r="G50" s="183"/>
      <c r="H50" s="183"/>
      <c r="I50" s="183"/>
      <c r="J50" s="183"/>
      <c r="K50" s="184"/>
      <c r="L50" s="123"/>
      <c r="N50" s="40"/>
      <c r="O50" s="46" t="s">
        <v>125</v>
      </c>
      <c r="P50" s="49">
        <v>-0.3</v>
      </c>
      <c r="Q50" s="103"/>
      <c r="R50" s="40"/>
      <c r="S50" s="40"/>
      <c r="T50" s="40"/>
      <c r="U50" s="40"/>
    </row>
    <row r="51" spans="1:22" ht="9" customHeight="1" thickBot="1" x14ac:dyDescent="0.3">
      <c r="C51" s="124"/>
      <c r="D51" s="125"/>
      <c r="E51" s="125"/>
      <c r="F51" s="125"/>
      <c r="G51" s="125"/>
      <c r="H51" s="125"/>
      <c r="I51" s="125"/>
      <c r="J51" s="125"/>
      <c r="K51" s="125"/>
      <c r="L51" s="126"/>
      <c r="N51" s="40"/>
      <c r="O51" s="46" t="s">
        <v>126</v>
      </c>
      <c r="P51" s="50">
        <v>-0.4</v>
      </c>
      <c r="Q51" s="104"/>
      <c r="R51" s="41"/>
      <c r="S51" s="41"/>
      <c r="T51" s="41"/>
      <c r="U51" s="41"/>
      <c r="V51" s="27"/>
    </row>
    <row r="52" spans="1:22" ht="14.1" customHeight="1" thickBot="1" x14ac:dyDescent="0.3">
      <c r="C52" s="117"/>
      <c r="D52" s="117"/>
      <c r="E52" s="117"/>
      <c r="F52" s="117"/>
      <c r="G52" s="117"/>
      <c r="H52" s="117"/>
      <c r="I52" s="117"/>
      <c r="J52" s="117"/>
      <c r="K52" s="117"/>
      <c r="L52" s="117"/>
      <c r="N52" s="40"/>
      <c r="O52" s="40"/>
      <c r="P52" s="41"/>
      <c r="Q52" s="41"/>
      <c r="R52" s="41"/>
      <c r="S52" s="41"/>
      <c r="T52" s="41"/>
      <c r="U52" s="41"/>
      <c r="V52" s="27"/>
    </row>
    <row r="53" spans="1:22" ht="15.75" thickBot="1" x14ac:dyDescent="0.3">
      <c r="C53" s="200" t="s">
        <v>59</v>
      </c>
      <c r="D53" s="200"/>
      <c r="E53" s="200"/>
      <c r="F53" s="117"/>
      <c r="G53" s="117"/>
      <c r="H53" s="117"/>
      <c r="I53" s="117"/>
      <c r="J53" s="117"/>
      <c r="K53" s="117"/>
      <c r="L53" s="117"/>
      <c r="N53" s="40"/>
      <c r="O53" s="40"/>
      <c r="P53" s="42"/>
      <c r="Q53" s="41"/>
      <c r="R53" s="41"/>
      <c r="S53" s="197"/>
      <c r="T53" s="197"/>
      <c r="U53" s="197"/>
      <c r="V53" s="27"/>
    </row>
    <row r="54" spans="1:22" ht="15.75" thickBot="1" x14ac:dyDescent="0.3">
      <c r="C54" s="200"/>
      <c r="D54" s="200"/>
      <c r="E54" s="200"/>
      <c r="F54" s="124"/>
      <c r="G54" s="125"/>
      <c r="H54" s="125"/>
      <c r="I54" s="125"/>
      <c r="J54" s="125"/>
      <c r="K54" s="125"/>
      <c r="L54" s="125"/>
      <c r="N54" s="40"/>
      <c r="O54" s="40"/>
      <c r="P54" s="43"/>
      <c r="Q54" s="41"/>
      <c r="R54" s="41"/>
      <c r="S54" s="44"/>
      <c r="T54" s="44"/>
      <c r="U54" s="44"/>
      <c r="V54" s="27"/>
    </row>
    <row r="55" spans="1:22" ht="9" customHeight="1" x14ac:dyDescent="0.25">
      <c r="C55" s="121"/>
      <c r="D55" s="122"/>
      <c r="E55" s="122"/>
      <c r="F55" s="117"/>
      <c r="G55" s="117"/>
      <c r="H55" s="117"/>
      <c r="I55" s="117"/>
      <c r="J55" s="117"/>
      <c r="K55" s="117"/>
      <c r="L55" s="120"/>
      <c r="N55" s="40"/>
      <c r="O55" s="40"/>
      <c r="P55" s="43"/>
      <c r="Q55" s="41"/>
      <c r="R55" s="41"/>
      <c r="S55" s="44"/>
      <c r="T55" s="44"/>
      <c r="U55" s="44"/>
      <c r="V55" s="27"/>
    </row>
    <row r="56" spans="1:22" x14ac:dyDescent="0.25">
      <c r="C56" s="198" t="s">
        <v>60</v>
      </c>
      <c r="D56" s="199"/>
      <c r="E56" s="157" t="str">
        <f>J16</f>
        <v/>
      </c>
      <c r="F56" s="158" t="str">
        <f>IF(J16="","",IF(E18=P10,0,IF(J16="M7",Tarif!P9,IF('Fiche d inscription'!J16="M9",Tarif!P10,Tarif!P11))))</f>
        <v/>
      </c>
      <c r="G56" s="117"/>
      <c r="H56" s="159" t="s">
        <v>61</v>
      </c>
      <c r="I56" s="159" t="s">
        <v>63</v>
      </c>
      <c r="J56" s="159" t="s">
        <v>62</v>
      </c>
      <c r="K56" s="159" t="s">
        <v>112</v>
      </c>
      <c r="L56" s="123"/>
      <c r="N56" s="40"/>
      <c r="O56" s="45"/>
      <c r="P56" s="43"/>
      <c r="Q56" s="41"/>
      <c r="R56" s="41"/>
      <c r="S56" s="44"/>
      <c r="T56" s="44"/>
      <c r="U56" s="44"/>
      <c r="V56" s="27"/>
    </row>
    <row r="57" spans="1:22" x14ac:dyDescent="0.25">
      <c r="A57" s="229" t="s">
        <v>155</v>
      </c>
      <c r="C57" s="193" t="s">
        <v>64</v>
      </c>
      <c r="D57" s="194"/>
      <c r="E57" s="51"/>
      <c r="F57" s="158">
        <f>IF(AND(E18=P10,N12=TRUE),0,P61)</f>
        <v>0</v>
      </c>
      <c r="G57" s="117"/>
      <c r="H57" s="160" t="s">
        <v>122</v>
      </c>
      <c r="I57" s="38"/>
      <c r="J57" s="38"/>
      <c r="K57" s="38"/>
      <c r="L57" s="123"/>
      <c r="N57" s="40"/>
      <c r="O57" s="40"/>
      <c r="P57" s="109"/>
      <c r="Q57" s="41"/>
      <c r="R57" s="41"/>
      <c r="S57" s="44"/>
      <c r="T57" s="44"/>
      <c r="U57" s="44"/>
      <c r="V57" s="27"/>
    </row>
    <row r="58" spans="1:22" x14ac:dyDescent="0.25">
      <c r="A58" s="230"/>
      <c r="C58" s="193" t="s">
        <v>65</v>
      </c>
      <c r="D58" s="194"/>
      <c r="E58" s="51"/>
      <c r="F58" s="158">
        <f>IF(E58="",0,IF(E58="Tenue complète",100,VLOOKUP(E58,S4:T11,2,0)*IF(J16="Senior / Vétéran",25,20)))</f>
        <v>0</v>
      </c>
      <c r="G58" s="117"/>
      <c r="H58" s="160" t="s">
        <v>66</v>
      </c>
      <c r="I58" s="38"/>
      <c r="J58" s="38"/>
      <c r="K58" s="38"/>
      <c r="L58" s="123"/>
      <c r="N58" s="40"/>
      <c r="O58" s="40"/>
      <c r="P58" s="109"/>
      <c r="Q58" s="41"/>
      <c r="R58" s="41"/>
      <c r="S58" s="44"/>
      <c r="T58" s="44"/>
      <c r="U58" s="44"/>
      <c r="V58" s="27"/>
    </row>
    <row r="59" spans="1:22" x14ac:dyDescent="0.25">
      <c r="A59" s="230"/>
      <c r="C59" s="193" t="s">
        <v>67</v>
      </c>
      <c r="D59" s="194"/>
      <c r="E59" s="51"/>
      <c r="F59" s="158">
        <f>IF(E59="OUI",50,0)</f>
        <v>0</v>
      </c>
      <c r="G59" s="117"/>
      <c r="H59" s="160" t="s">
        <v>68</v>
      </c>
      <c r="I59" s="38"/>
      <c r="J59" s="38"/>
      <c r="K59" s="38"/>
      <c r="L59" s="123"/>
      <c r="N59" s="40"/>
      <c r="O59" s="41"/>
      <c r="P59" s="109"/>
      <c r="Q59" s="41"/>
      <c r="R59" s="41"/>
      <c r="S59" s="44"/>
      <c r="T59" s="44"/>
      <c r="U59" s="44"/>
      <c r="V59" s="27"/>
    </row>
    <row r="60" spans="1:22" ht="15.75" thickBot="1" x14ac:dyDescent="0.3">
      <c r="A60" s="230"/>
      <c r="C60" s="193" t="s">
        <v>110</v>
      </c>
      <c r="D60" s="194"/>
      <c r="E60" s="51"/>
      <c r="F60" s="158">
        <f>IF(E60="oui",6,0)</f>
        <v>0</v>
      </c>
      <c r="G60" s="117"/>
      <c r="H60" s="160" t="s">
        <v>69</v>
      </c>
      <c r="I60" s="38"/>
      <c r="J60" s="38"/>
      <c r="K60" s="38"/>
      <c r="L60" s="123"/>
      <c r="N60" s="40"/>
      <c r="O60" s="47"/>
      <c r="P60" s="110"/>
      <c r="Q60" s="40"/>
      <c r="R60" s="40"/>
      <c r="S60" s="40"/>
      <c r="T60" s="40"/>
      <c r="U60" s="40"/>
    </row>
    <row r="61" spans="1:22" ht="15.75" thickTop="1" x14ac:dyDescent="0.25">
      <c r="C61" s="195" t="s">
        <v>70</v>
      </c>
      <c r="D61" s="196"/>
      <c r="E61" s="196"/>
      <c r="F61" s="161">
        <f>SUM(F56:F60)</f>
        <v>0</v>
      </c>
      <c r="G61" s="117"/>
      <c r="H61" s="160" t="s">
        <v>71</v>
      </c>
      <c r="I61" s="39"/>
      <c r="J61" s="39"/>
      <c r="K61" s="39"/>
      <c r="L61" s="123"/>
      <c r="N61" s="40"/>
      <c r="O61" s="40"/>
      <c r="P61" s="48"/>
      <c r="Q61" s="40"/>
      <c r="R61" s="40"/>
      <c r="S61" s="40"/>
      <c r="T61" s="40"/>
      <c r="U61" s="40"/>
    </row>
    <row r="62" spans="1:22" ht="15.75" thickBot="1" x14ac:dyDescent="0.3">
      <c r="C62" s="162" t="s">
        <v>111</v>
      </c>
      <c r="D62" s="125"/>
      <c r="E62" s="125"/>
      <c r="F62" s="125"/>
      <c r="G62" s="125"/>
      <c r="H62" s="163" t="s">
        <v>123</v>
      </c>
      <c r="I62" s="125"/>
      <c r="J62" s="125"/>
      <c r="K62" s="125"/>
      <c r="L62" s="126"/>
      <c r="N62" s="40"/>
      <c r="O62" s="40"/>
      <c r="P62" s="40"/>
      <c r="Q62" s="40"/>
      <c r="R62" s="40"/>
      <c r="S62" s="40"/>
      <c r="T62" s="40"/>
      <c r="U62" s="40"/>
    </row>
    <row r="63" spans="1:22" ht="15.75" thickBot="1" x14ac:dyDescent="0.3">
      <c r="C63" s="117"/>
      <c r="D63" s="117"/>
      <c r="E63" s="117"/>
      <c r="F63" s="117"/>
      <c r="G63" s="117"/>
      <c r="H63" s="117"/>
      <c r="I63" s="117"/>
      <c r="J63" s="117"/>
      <c r="K63" s="117"/>
      <c r="L63" s="122"/>
      <c r="M63" s="27"/>
      <c r="N63" s="40"/>
      <c r="O63" s="40"/>
      <c r="P63" s="40"/>
      <c r="Q63" s="40"/>
      <c r="R63" s="40"/>
      <c r="S63" s="40"/>
      <c r="T63" s="40"/>
      <c r="U63" s="40"/>
    </row>
    <row r="64" spans="1:22" ht="15" customHeight="1" x14ac:dyDescent="0.25">
      <c r="C64" s="164" t="s">
        <v>74</v>
      </c>
      <c r="D64" s="165"/>
      <c r="E64" s="166"/>
      <c r="F64" s="117"/>
      <c r="G64" s="117"/>
      <c r="H64" s="117"/>
      <c r="I64" s="117"/>
      <c r="J64" s="117"/>
      <c r="K64" s="117"/>
      <c r="L64" s="117"/>
      <c r="N64" s="40"/>
      <c r="O64" s="40"/>
      <c r="P64" s="40"/>
      <c r="Q64" s="40"/>
      <c r="R64" s="40"/>
      <c r="S64" s="40"/>
      <c r="T64" s="40"/>
      <c r="U64" s="40"/>
    </row>
    <row r="65" spans="3:24" ht="15.75" customHeight="1" thickBot="1" x14ac:dyDescent="0.3">
      <c r="C65" s="167" t="s">
        <v>113</v>
      </c>
      <c r="D65" s="168"/>
      <c r="E65" s="169"/>
      <c r="F65" s="124"/>
      <c r="G65" s="125"/>
      <c r="H65" s="125"/>
      <c r="I65" s="125"/>
      <c r="J65" s="125"/>
      <c r="K65" s="125"/>
      <c r="L65" s="125"/>
      <c r="N65" s="40"/>
      <c r="O65" s="40"/>
      <c r="P65" s="40"/>
      <c r="Q65" s="40"/>
      <c r="R65" s="40"/>
      <c r="S65" s="40"/>
      <c r="T65" s="40"/>
      <c r="U65" s="40"/>
      <c r="W65" s="32"/>
      <c r="X65" s="31"/>
    </row>
    <row r="66" spans="3:24" ht="15.75" customHeight="1" x14ac:dyDescent="0.25">
      <c r="C66" s="170"/>
      <c r="D66" s="171"/>
      <c r="E66" s="171"/>
      <c r="F66" s="117"/>
      <c r="G66" s="117"/>
      <c r="H66" s="117"/>
      <c r="I66" s="117"/>
      <c r="J66" s="117"/>
      <c r="K66" s="117"/>
      <c r="L66" s="120"/>
      <c r="N66" s="40"/>
      <c r="O66" s="40"/>
      <c r="P66" s="40"/>
      <c r="Q66" s="40"/>
      <c r="R66" s="40"/>
      <c r="S66" s="40"/>
      <c r="T66" s="40"/>
      <c r="U66" s="40"/>
      <c r="W66" s="32"/>
      <c r="X66" s="31"/>
    </row>
    <row r="67" spans="3:24" x14ac:dyDescent="0.25">
      <c r="C67" s="121"/>
      <c r="D67" s="172" t="s">
        <v>76</v>
      </c>
      <c r="E67" s="190" t="s">
        <v>77</v>
      </c>
      <c r="F67" s="191"/>
      <c r="G67" s="191"/>
      <c r="H67" s="192"/>
      <c r="I67" s="172" t="s">
        <v>73</v>
      </c>
      <c r="J67" s="117"/>
      <c r="K67" s="117"/>
      <c r="L67" s="123"/>
      <c r="N67" s="40"/>
      <c r="O67" s="40"/>
      <c r="P67" s="40"/>
      <c r="Q67" s="40"/>
      <c r="R67" s="40"/>
      <c r="S67" s="40"/>
      <c r="T67" s="40"/>
      <c r="U67" s="40"/>
      <c r="W67" s="27"/>
    </row>
    <row r="68" spans="3:24" x14ac:dyDescent="0.25">
      <c r="C68" s="173" t="s">
        <v>78</v>
      </c>
      <c r="D68" s="108"/>
      <c r="E68" s="187"/>
      <c r="F68" s="187"/>
      <c r="G68" s="187"/>
      <c r="H68" s="187"/>
      <c r="I68" s="36"/>
      <c r="J68" s="117"/>
      <c r="K68" s="117"/>
      <c r="L68" s="123"/>
      <c r="N68" s="40"/>
      <c r="O68" s="40"/>
      <c r="P68" s="40"/>
      <c r="Q68" s="40"/>
      <c r="R68" s="40"/>
      <c r="S68" s="40"/>
      <c r="T68" s="40"/>
      <c r="U68" s="40"/>
      <c r="W68" s="27"/>
    </row>
    <row r="69" spans="3:24" x14ac:dyDescent="0.25">
      <c r="C69" s="173" t="s">
        <v>79</v>
      </c>
      <c r="D69" s="108"/>
      <c r="E69" s="187"/>
      <c r="F69" s="187"/>
      <c r="G69" s="187"/>
      <c r="H69" s="187"/>
      <c r="I69" s="36"/>
      <c r="J69" s="117"/>
      <c r="K69" s="174" t="s">
        <v>80</v>
      </c>
      <c r="L69" s="123"/>
      <c r="N69" s="40"/>
      <c r="O69" s="40"/>
      <c r="P69" s="40"/>
      <c r="Q69" s="40"/>
      <c r="R69" s="40"/>
      <c r="S69" s="40"/>
      <c r="T69" s="40"/>
      <c r="U69" s="40"/>
      <c r="W69" s="27"/>
    </row>
    <row r="70" spans="3:24" x14ac:dyDescent="0.25">
      <c r="C70" s="173" t="s">
        <v>81</v>
      </c>
      <c r="D70" s="108"/>
      <c r="E70" s="187"/>
      <c r="F70" s="187"/>
      <c r="G70" s="187"/>
      <c r="H70" s="187"/>
      <c r="I70" s="36"/>
      <c r="J70" s="117"/>
      <c r="K70" s="188"/>
      <c r="L70" s="123"/>
      <c r="N70" s="40"/>
      <c r="O70" s="40"/>
      <c r="P70" s="40"/>
      <c r="Q70" s="40"/>
      <c r="R70" s="40"/>
      <c r="S70" s="40"/>
      <c r="T70" s="40"/>
      <c r="U70" s="40"/>
      <c r="W70" s="26"/>
    </row>
    <row r="71" spans="3:24" x14ac:dyDescent="0.25">
      <c r="C71" s="173" t="s">
        <v>82</v>
      </c>
      <c r="D71" s="36"/>
      <c r="E71" s="187"/>
      <c r="F71" s="187"/>
      <c r="G71" s="187"/>
      <c r="H71" s="187"/>
      <c r="I71" s="36"/>
      <c r="J71" s="117"/>
      <c r="K71" s="189"/>
      <c r="L71" s="123"/>
      <c r="N71" s="40"/>
      <c r="O71" s="40"/>
      <c r="P71" s="40"/>
      <c r="Q71" s="40"/>
      <c r="R71" s="40"/>
      <c r="S71" s="40"/>
      <c r="T71" s="40"/>
      <c r="U71" s="40"/>
      <c r="W71" s="27"/>
    </row>
    <row r="72" spans="3:24" x14ac:dyDescent="0.25">
      <c r="C72" s="173" t="s">
        <v>83</v>
      </c>
      <c r="D72" s="37"/>
      <c r="E72" s="187"/>
      <c r="F72" s="187"/>
      <c r="G72" s="187"/>
      <c r="H72" s="187"/>
      <c r="I72" s="36"/>
      <c r="J72" s="117"/>
      <c r="K72" s="117"/>
      <c r="L72" s="123"/>
      <c r="N72" s="40"/>
      <c r="O72" s="40"/>
      <c r="P72" s="40"/>
      <c r="Q72" s="40"/>
      <c r="R72" s="40"/>
      <c r="S72" s="40"/>
      <c r="T72" s="40"/>
      <c r="U72" s="40"/>
      <c r="W72" s="33"/>
    </row>
    <row r="73" spans="3:24" x14ac:dyDescent="0.25">
      <c r="C73" s="173" t="s">
        <v>84</v>
      </c>
      <c r="D73" s="37"/>
      <c r="E73" s="187"/>
      <c r="F73" s="187"/>
      <c r="G73" s="187"/>
      <c r="H73" s="187"/>
      <c r="I73" s="36"/>
      <c r="J73" s="117"/>
      <c r="K73" s="117"/>
      <c r="L73" s="123"/>
      <c r="N73" s="40"/>
      <c r="O73" s="40"/>
      <c r="P73" s="40"/>
      <c r="Q73" s="40"/>
      <c r="R73" s="40"/>
      <c r="S73" s="40"/>
      <c r="T73" s="40"/>
      <c r="U73" s="40"/>
      <c r="W73" s="33"/>
    </row>
    <row r="74" spans="3:24" x14ac:dyDescent="0.25">
      <c r="C74" s="173" t="s">
        <v>85</v>
      </c>
      <c r="D74" s="37"/>
      <c r="E74" s="187"/>
      <c r="F74" s="187"/>
      <c r="G74" s="187"/>
      <c r="H74" s="187"/>
      <c r="I74" s="36"/>
      <c r="J74" s="117"/>
      <c r="K74" s="117"/>
      <c r="L74" s="123"/>
      <c r="N74" s="40"/>
      <c r="O74" s="40"/>
      <c r="P74" s="40"/>
      <c r="Q74" s="40"/>
      <c r="R74" s="40"/>
      <c r="S74" s="40"/>
      <c r="T74" s="40"/>
      <c r="U74" s="40"/>
    </row>
    <row r="75" spans="3:24" x14ac:dyDescent="0.25">
      <c r="C75" s="175"/>
      <c r="D75" s="144"/>
      <c r="E75" s="144"/>
      <c r="F75" s="117"/>
      <c r="G75" s="117"/>
      <c r="H75" s="117"/>
      <c r="I75" s="117"/>
      <c r="J75" s="117"/>
      <c r="K75" s="117"/>
      <c r="L75" s="123"/>
      <c r="N75" s="40"/>
      <c r="O75" s="40"/>
      <c r="P75" s="40"/>
      <c r="Q75" s="40"/>
      <c r="R75" s="40"/>
      <c r="S75" s="40"/>
      <c r="T75" s="40"/>
      <c r="U75" s="40"/>
    </row>
    <row r="76" spans="3:24" x14ac:dyDescent="0.25">
      <c r="C76" s="176" t="s">
        <v>72</v>
      </c>
      <c r="D76" s="177"/>
      <c r="E76" s="177"/>
      <c r="F76" s="177"/>
      <c r="G76" s="178" t="s">
        <v>73</v>
      </c>
      <c r="H76" s="179"/>
      <c r="I76" s="117"/>
      <c r="J76" s="117"/>
      <c r="K76" s="117"/>
      <c r="L76" s="123"/>
      <c r="N76" s="40"/>
      <c r="O76" s="40"/>
      <c r="P76" s="40"/>
      <c r="Q76" s="40"/>
      <c r="R76" s="40"/>
      <c r="S76" s="40"/>
      <c r="T76" s="40"/>
      <c r="U76" s="40"/>
    </row>
    <row r="77" spans="3:24" x14ac:dyDescent="0.25">
      <c r="C77" s="176" t="s">
        <v>75</v>
      </c>
      <c r="D77" s="177"/>
      <c r="E77" s="177"/>
      <c r="F77" s="177"/>
      <c r="G77" s="178" t="s">
        <v>73</v>
      </c>
      <c r="H77" s="179"/>
      <c r="I77" s="117"/>
      <c r="J77" s="117"/>
      <c r="K77" s="117"/>
      <c r="L77" s="123"/>
      <c r="N77" s="40"/>
      <c r="O77" s="40"/>
      <c r="P77" s="40"/>
      <c r="Q77" s="40"/>
      <c r="R77" s="40"/>
      <c r="S77" s="40"/>
      <c r="T77" s="40"/>
      <c r="U77" s="40"/>
    </row>
    <row r="78" spans="3:24" ht="15.75" thickBot="1" x14ac:dyDescent="0.3">
      <c r="C78" s="124"/>
      <c r="D78" s="125"/>
      <c r="E78" s="125"/>
      <c r="F78" s="125"/>
      <c r="G78" s="125"/>
      <c r="H78" s="125"/>
      <c r="I78" s="125"/>
      <c r="J78" s="125"/>
      <c r="K78" s="125"/>
      <c r="L78" s="126"/>
      <c r="N78" s="40"/>
      <c r="O78" s="40"/>
      <c r="P78" s="40"/>
      <c r="Q78" s="40"/>
      <c r="R78" s="40"/>
      <c r="S78" s="40"/>
      <c r="T78" s="40"/>
      <c r="U78" s="40"/>
    </row>
    <row r="79" spans="3:24" ht="15.75" thickBot="1" x14ac:dyDescent="0.3">
      <c r="C79" s="117"/>
      <c r="D79" s="117"/>
      <c r="E79" s="117"/>
      <c r="F79" s="117"/>
      <c r="G79" s="117"/>
      <c r="H79" s="117"/>
      <c r="I79" s="117"/>
      <c r="J79" s="117"/>
      <c r="K79" s="117"/>
      <c r="L79" s="117"/>
      <c r="N79" s="40"/>
      <c r="O79" s="40"/>
      <c r="P79" s="40"/>
      <c r="Q79" s="40"/>
      <c r="R79" s="40"/>
      <c r="S79" s="40"/>
      <c r="T79" s="40"/>
      <c r="U79" s="40"/>
    </row>
    <row r="80" spans="3:24" ht="6.75" customHeight="1" x14ac:dyDescent="0.25">
      <c r="C80" s="118"/>
      <c r="D80" s="119"/>
      <c r="E80" s="119"/>
      <c r="F80" s="119"/>
      <c r="G80" s="119"/>
      <c r="H80" s="119"/>
      <c r="I80" s="119"/>
      <c r="J80" s="119"/>
      <c r="K80" s="119"/>
      <c r="L80" s="120"/>
      <c r="N80" s="40"/>
      <c r="O80" s="40"/>
      <c r="P80" s="40"/>
      <c r="Q80" s="40"/>
      <c r="R80" s="40"/>
      <c r="S80" s="40"/>
      <c r="T80" s="40"/>
      <c r="U80" s="40"/>
    </row>
    <row r="81" spans="2:21" ht="15.75" x14ac:dyDescent="0.25">
      <c r="C81" s="180" t="s">
        <v>86</v>
      </c>
      <c r="D81" s="181" t="s">
        <v>87</v>
      </c>
      <c r="E81" s="122" t="s">
        <v>88</v>
      </c>
      <c r="F81" s="122"/>
      <c r="G81" s="122"/>
      <c r="H81" s="122"/>
      <c r="I81" s="122"/>
      <c r="J81" s="122"/>
      <c r="K81" s="122"/>
      <c r="L81" s="123"/>
      <c r="N81" s="40"/>
      <c r="O81" s="40"/>
      <c r="P81" s="40"/>
      <c r="Q81" s="40"/>
      <c r="R81" s="40"/>
      <c r="S81" s="40"/>
      <c r="T81" s="40"/>
      <c r="U81" s="40"/>
    </row>
    <row r="82" spans="2:21" ht="24" customHeight="1" x14ac:dyDescent="0.25">
      <c r="C82" s="121"/>
      <c r="D82" s="122"/>
      <c r="E82" s="122"/>
      <c r="F82" s="122"/>
      <c r="G82" s="122"/>
      <c r="H82" s="122"/>
      <c r="I82" s="122"/>
      <c r="J82" s="122"/>
      <c r="K82" s="122"/>
      <c r="L82" s="123"/>
      <c r="N82" s="40"/>
      <c r="O82" s="40"/>
      <c r="P82" s="40"/>
      <c r="Q82" s="40"/>
      <c r="R82" s="40"/>
      <c r="S82" s="40"/>
      <c r="T82" s="40"/>
      <c r="U82" s="40"/>
    </row>
    <row r="83" spans="2:21" ht="15.75" thickBot="1" x14ac:dyDescent="0.3">
      <c r="C83" s="124"/>
      <c r="D83" s="125"/>
      <c r="E83" s="125"/>
      <c r="F83" s="125"/>
      <c r="G83" s="125"/>
      <c r="H83" s="125"/>
      <c r="I83" s="125"/>
      <c r="J83" s="125"/>
      <c r="K83" s="125"/>
      <c r="L83" s="126"/>
      <c r="N83" s="40"/>
      <c r="O83" s="40"/>
      <c r="P83" s="40"/>
      <c r="Q83" s="40"/>
      <c r="R83" s="40"/>
      <c r="S83" s="40"/>
      <c r="T83" s="40"/>
      <c r="U83" s="40"/>
    </row>
    <row r="84" spans="2:21" x14ac:dyDescent="0.25">
      <c r="N84" s="40"/>
      <c r="O84" s="40"/>
      <c r="P84" s="40"/>
      <c r="Q84" s="40"/>
      <c r="R84" s="40"/>
      <c r="S84" s="40"/>
      <c r="T84" s="40"/>
      <c r="U84" s="40"/>
    </row>
    <row r="85" spans="2:21" x14ac:dyDescent="0.25">
      <c r="N85" s="40"/>
      <c r="O85" s="40"/>
      <c r="P85" s="40"/>
      <c r="Q85" s="40"/>
      <c r="R85" s="40"/>
      <c r="S85" s="40"/>
      <c r="T85" s="40"/>
      <c r="U85" s="40"/>
    </row>
    <row r="86" spans="2:21" x14ac:dyDescent="0.25">
      <c r="B86" s="40"/>
      <c r="C86" s="40"/>
      <c r="D86" s="40"/>
      <c r="E86" s="40"/>
      <c r="F86" s="40"/>
      <c r="G86" s="40"/>
      <c r="H86" s="40"/>
      <c r="I86" s="40"/>
      <c r="J86" s="40"/>
      <c r="K86" s="40"/>
      <c r="L86" s="40"/>
      <c r="M86" s="40"/>
      <c r="N86" s="40"/>
      <c r="O86" s="40"/>
      <c r="P86" s="40"/>
      <c r="Q86" s="40"/>
      <c r="R86" s="40"/>
      <c r="S86" s="40"/>
      <c r="T86" s="40"/>
      <c r="U86" s="40"/>
    </row>
    <row r="87" spans="2:21" x14ac:dyDescent="0.25">
      <c r="B87" s="40"/>
      <c r="C87" s="40"/>
      <c r="D87" s="40"/>
      <c r="E87" s="40"/>
      <c r="F87" s="40"/>
      <c r="G87" s="40"/>
      <c r="H87" s="40"/>
      <c r="I87" s="40"/>
      <c r="J87" s="40"/>
      <c r="K87" s="40"/>
      <c r="L87" s="40"/>
      <c r="M87" s="40"/>
      <c r="N87" s="40"/>
      <c r="O87" s="40"/>
      <c r="P87" s="40"/>
      <c r="Q87" s="40"/>
      <c r="R87" s="40"/>
      <c r="S87" s="40"/>
      <c r="T87" s="40"/>
      <c r="U87" s="40"/>
    </row>
    <row r="88" spans="2:21" x14ac:dyDescent="0.25">
      <c r="B88" s="40"/>
      <c r="C88" s="40"/>
      <c r="D88" s="40"/>
      <c r="E88" s="40"/>
      <c r="F88" s="40"/>
      <c r="G88" s="40"/>
      <c r="H88" s="40"/>
      <c r="I88" s="40"/>
      <c r="J88" s="40"/>
      <c r="K88" s="40"/>
      <c r="L88" s="40"/>
      <c r="M88" s="40"/>
      <c r="N88" s="40"/>
      <c r="O88" s="40"/>
      <c r="P88" s="40"/>
      <c r="Q88" s="40"/>
      <c r="R88" s="40"/>
      <c r="S88" s="40"/>
      <c r="T88" s="40"/>
      <c r="U88" s="40"/>
    </row>
    <row r="89" spans="2:21" x14ac:dyDescent="0.25">
      <c r="B89" s="40"/>
      <c r="C89" s="40"/>
      <c r="D89" s="40"/>
      <c r="E89" s="40"/>
      <c r="F89" s="40"/>
      <c r="G89" s="40"/>
      <c r="H89" s="40"/>
      <c r="I89" s="40"/>
      <c r="J89" s="40"/>
      <c r="K89" s="40"/>
      <c r="L89" s="40"/>
      <c r="M89" s="40"/>
      <c r="N89" s="40"/>
      <c r="O89" s="40"/>
      <c r="P89" s="40"/>
      <c r="Q89" s="40"/>
      <c r="R89" s="40"/>
      <c r="S89" s="40"/>
      <c r="T89" s="40"/>
      <c r="U89" s="40"/>
    </row>
    <row r="90" spans="2:21" x14ac:dyDescent="0.25">
      <c r="B90" s="40"/>
      <c r="C90" s="40"/>
      <c r="D90" s="40"/>
      <c r="E90" s="40"/>
      <c r="F90" s="40"/>
      <c r="G90" s="40"/>
      <c r="H90" s="40"/>
      <c r="I90" s="40"/>
      <c r="J90" s="40"/>
      <c r="K90" s="40"/>
      <c r="L90" s="40"/>
      <c r="M90" s="40"/>
      <c r="N90" s="40"/>
      <c r="O90" s="40"/>
      <c r="P90" s="40"/>
      <c r="Q90" s="40"/>
      <c r="R90" s="40"/>
      <c r="S90" s="40"/>
      <c r="T90" s="40"/>
      <c r="U90" s="40"/>
    </row>
  </sheetData>
  <protectedRanges>
    <protectedRange sqref="B2:M85" name="Plage1"/>
  </protectedRanges>
  <mergeCells count="51">
    <mergeCell ref="A57:A60"/>
    <mergeCell ref="A12:A16"/>
    <mergeCell ref="A38:A50"/>
    <mergeCell ref="A27:A31"/>
    <mergeCell ref="A17:A18"/>
    <mergeCell ref="J6:L6"/>
    <mergeCell ref="F3:I3"/>
    <mergeCell ref="F4:I4"/>
    <mergeCell ref="F5:I5"/>
    <mergeCell ref="F6:I6"/>
    <mergeCell ref="C3:D7"/>
    <mergeCell ref="E3:E7"/>
    <mergeCell ref="F7:I7"/>
    <mergeCell ref="C9:E10"/>
    <mergeCell ref="C24:E25"/>
    <mergeCell ref="C34:E35"/>
    <mergeCell ref="C53:E54"/>
    <mergeCell ref="D12:F12"/>
    <mergeCell ref="D14:F14"/>
    <mergeCell ref="E31:K31"/>
    <mergeCell ref="E16:F16"/>
    <mergeCell ref="E27:K27"/>
    <mergeCell ref="J29:K29"/>
    <mergeCell ref="J16:K16"/>
    <mergeCell ref="D48:F48"/>
    <mergeCell ref="I48:K48"/>
    <mergeCell ref="D50:K50"/>
    <mergeCell ref="E18:H18"/>
    <mergeCell ref="D38:F38"/>
    <mergeCell ref="D40:F40"/>
    <mergeCell ref="J38:K38"/>
    <mergeCell ref="S53:U53"/>
    <mergeCell ref="C57:D57"/>
    <mergeCell ref="C58:D58"/>
    <mergeCell ref="C59:D59"/>
    <mergeCell ref="C56:D56"/>
    <mergeCell ref="I40:K40"/>
    <mergeCell ref="D42:K42"/>
    <mergeCell ref="D46:F46"/>
    <mergeCell ref="J46:K46"/>
    <mergeCell ref="E74:H74"/>
    <mergeCell ref="K70:K71"/>
    <mergeCell ref="E67:H67"/>
    <mergeCell ref="E68:H68"/>
    <mergeCell ref="E69:H69"/>
    <mergeCell ref="E70:H70"/>
    <mergeCell ref="E71:H71"/>
    <mergeCell ref="E72:H72"/>
    <mergeCell ref="E73:H73"/>
    <mergeCell ref="C60:D60"/>
    <mergeCell ref="C61:E61"/>
  </mergeCells>
  <dataValidations count="5">
    <dataValidation type="list" allowBlank="1" showInputMessage="1" showErrorMessage="1" sqref="J14:L15">
      <formula1>$S$8:$S$9</formula1>
    </dataValidation>
    <dataValidation type="list" allowBlank="1" showInputMessage="1" showErrorMessage="1" sqref="E18">
      <formula1>$P$4:$P$10</formula1>
    </dataValidation>
    <dataValidation type="list" allowBlank="1" showInputMessage="1" showErrorMessage="1" sqref="E59:E60 E20">
      <formula1>$P$14:$P$15</formula1>
    </dataValidation>
    <dataValidation type="list" allowBlank="1" showInputMessage="1" showErrorMessage="1" sqref="E58">
      <formula1>$S$4:$S$12</formula1>
    </dataValidation>
    <dataValidation type="list" allowBlank="1" showInputMessage="1" showErrorMessage="1" sqref="E57">
      <formula1>$O$49:$O$51</formula1>
    </dataValidation>
  </dataValidations>
  <pageMargins left="0.70833333333333304" right="0.70833333333333304" top="0.39374999999999999" bottom="0.39374999999999999" header="0.51180555555555496" footer="0.51180555555555496"/>
  <pageSetup paperSize="9" scale="77" firstPageNumber="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8</xdr:col>
                    <xdr:colOff>381000</xdr:colOff>
                    <xdr:row>2</xdr:row>
                    <xdr:rowOff>133350</xdr:rowOff>
                  </from>
                  <to>
                    <xdr:col>8</xdr:col>
                    <xdr:colOff>619125</xdr:colOff>
                    <xdr:row>3</xdr:row>
                    <xdr:rowOff>152400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8</xdr:col>
                    <xdr:colOff>381000</xdr:colOff>
                    <xdr:row>3</xdr:row>
                    <xdr:rowOff>142875</xdr:rowOff>
                  </from>
                  <to>
                    <xdr:col>8</xdr:col>
                    <xdr:colOff>619125</xdr:colOff>
                    <xdr:row>4</xdr:row>
                    <xdr:rowOff>161925</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8</xdr:col>
                    <xdr:colOff>381000</xdr:colOff>
                    <xdr:row>4</xdr:row>
                    <xdr:rowOff>133350</xdr:rowOff>
                  </from>
                  <to>
                    <xdr:col>8</xdr:col>
                    <xdr:colOff>619125</xdr:colOff>
                    <xdr:row>5</xdr:row>
                    <xdr:rowOff>152400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8</xdr:col>
                    <xdr:colOff>381000</xdr:colOff>
                    <xdr:row>5</xdr:row>
                    <xdr:rowOff>171450</xdr:rowOff>
                  </from>
                  <to>
                    <xdr:col>8</xdr:col>
                    <xdr:colOff>619125</xdr:colOff>
                    <xdr:row>6</xdr:row>
                    <xdr:rowOff>190500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8</xdr:col>
                    <xdr:colOff>1009650</xdr:colOff>
                    <xdr:row>12</xdr:row>
                    <xdr:rowOff>95250</xdr:rowOff>
                  </from>
                  <to>
                    <xdr:col>10</xdr:col>
                    <xdr:colOff>9525</xdr:colOff>
                    <xdr:row>14</xdr:row>
                    <xdr:rowOff>9525</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10</xdr:col>
                    <xdr:colOff>114300</xdr:colOff>
                    <xdr:row>12</xdr:row>
                    <xdr:rowOff>95250</xdr:rowOff>
                  </from>
                  <to>
                    <xdr:col>10</xdr:col>
                    <xdr:colOff>742950</xdr:colOff>
                    <xdr:row>14</xdr:row>
                    <xdr:rowOff>9525</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8</xdr:col>
                    <xdr:colOff>1019175</xdr:colOff>
                    <xdr:row>10</xdr:row>
                    <xdr:rowOff>28575</xdr:rowOff>
                  </from>
                  <to>
                    <xdr:col>9</xdr:col>
                    <xdr:colOff>409575</xdr:colOff>
                    <xdr:row>12</xdr:row>
                    <xdr:rowOff>85725</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9</xdr:col>
                    <xdr:colOff>561975</xdr:colOff>
                    <xdr:row>10</xdr:row>
                    <xdr:rowOff>28575</xdr:rowOff>
                  </from>
                  <to>
                    <xdr:col>10</xdr:col>
                    <xdr:colOff>514350</xdr:colOff>
                    <xdr:row>12</xdr:row>
                    <xdr:rowOff>85725</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10</xdr:col>
                    <xdr:colOff>571500</xdr:colOff>
                    <xdr:row>11</xdr:row>
                    <xdr:rowOff>0</xdr:rowOff>
                  </from>
                  <to>
                    <xdr:col>10</xdr:col>
                    <xdr:colOff>1190625</xdr:colOff>
                    <xdr:row>12</xdr:row>
                    <xdr:rowOff>38100</xdr:rowOff>
                  </to>
                </anchor>
              </controlPr>
            </control>
          </mc:Choice>
        </mc:AlternateContent>
        <mc:AlternateContent xmlns:mc="http://schemas.openxmlformats.org/markup-compatibility/2006">
          <mc:Choice Requires="x14">
            <control shapeId="4115" r:id="rId13" name="Check Box 19">
              <controlPr defaultSize="0" autoFill="0" autoLine="0" autoPict="0">
                <anchor moveWithCells="1">
                  <from>
                    <xdr:col>8</xdr:col>
                    <xdr:colOff>200025</xdr:colOff>
                    <xdr:row>16</xdr:row>
                    <xdr:rowOff>0</xdr:rowOff>
                  </from>
                  <to>
                    <xdr:col>10</xdr:col>
                    <xdr:colOff>1076325</xdr:colOff>
                    <xdr:row>17</xdr:row>
                    <xdr:rowOff>190500</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4</xdr:col>
                    <xdr:colOff>390525</xdr:colOff>
                    <xdr:row>74</xdr:row>
                    <xdr:rowOff>161925</xdr:rowOff>
                  </from>
                  <to>
                    <xdr:col>4</xdr:col>
                    <xdr:colOff>695325</xdr:colOff>
                    <xdr:row>76</xdr:row>
                    <xdr:rowOff>0</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4</xdr:col>
                    <xdr:colOff>381000</xdr:colOff>
                    <xdr:row>75</xdr:row>
                    <xdr:rowOff>161925</xdr:rowOff>
                  </from>
                  <to>
                    <xdr:col>4</xdr:col>
                    <xdr:colOff>685800</xdr:colOff>
                    <xdr:row>77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9"/>
  <sheetViews>
    <sheetView showGridLines="0" zoomScale="80" zoomScaleNormal="80" workbookViewId="0">
      <selection activeCell="O21" sqref="O21"/>
    </sheetView>
  </sheetViews>
  <sheetFormatPr baseColWidth="10" defaultRowHeight="14.25" x14ac:dyDescent="0.2"/>
  <cols>
    <col min="1" max="1" width="11" style="63"/>
    <col min="2" max="2" width="2.375" customWidth="1"/>
    <col min="3" max="3" width="15.375" customWidth="1"/>
    <col min="6" max="6" width="1.5" customWidth="1"/>
    <col min="7" max="7" width="22.75" customWidth="1"/>
    <col min="8" max="8" width="29.125" customWidth="1"/>
    <col min="9" max="9" width="12.125" customWidth="1"/>
    <col min="10" max="10" width="12.75" customWidth="1"/>
    <col min="12" max="12" width="8.375" customWidth="1"/>
    <col min="13" max="13" width="4.875" customWidth="1"/>
    <col min="14" max="18" width="11" style="63"/>
  </cols>
  <sheetData>
    <row r="1" spans="1:12" s="63" customFormat="1" x14ac:dyDescent="0.2"/>
    <row r="2" spans="1:12" ht="15" thickBot="1" x14ac:dyDescent="0.25">
      <c r="J2" s="55">
        <f ca="1">TODAY()</f>
        <v>44414</v>
      </c>
      <c r="K2" s="56"/>
      <c r="L2" s="56"/>
    </row>
    <row r="3" spans="1:12" ht="15.75" customHeight="1" x14ac:dyDescent="0.25">
      <c r="C3" s="236" t="s">
        <v>168</v>
      </c>
      <c r="D3" s="237"/>
      <c r="E3" s="242"/>
      <c r="F3" s="65"/>
      <c r="G3" s="66"/>
      <c r="H3" s="66"/>
      <c r="I3" s="66"/>
      <c r="J3" s="67">
        <f>'Fiche d inscription'!E16</f>
        <v>0</v>
      </c>
      <c r="K3" s="68"/>
      <c r="L3" s="69" t="s">
        <v>54</v>
      </c>
    </row>
    <row r="4" spans="1:12" ht="15.75" customHeight="1" x14ac:dyDescent="0.25">
      <c r="C4" s="238"/>
      <c r="D4" s="239"/>
      <c r="E4" s="243"/>
      <c r="F4" s="70"/>
      <c r="G4" s="71" t="s">
        <v>48</v>
      </c>
      <c r="H4" s="82" t="str">
        <f>IF('Fiche d inscription'!E16="","",IF(YEAR(J2)-YEAR(J3)&gt;18,"MAJEUR","MINEUR"))</f>
        <v/>
      </c>
      <c r="I4" s="71"/>
      <c r="J4" s="72"/>
      <c r="K4" s="72"/>
      <c r="L4" s="73" t="s">
        <v>58</v>
      </c>
    </row>
    <row r="5" spans="1:12" ht="15" customHeight="1" x14ac:dyDescent="0.25">
      <c r="C5" s="238"/>
      <c r="D5" s="239"/>
      <c r="E5" s="243"/>
      <c r="F5" s="70"/>
      <c r="I5" s="71"/>
      <c r="J5" s="72"/>
      <c r="K5" s="72"/>
      <c r="L5" s="85" t="s">
        <v>130</v>
      </c>
    </row>
    <row r="6" spans="1:12" ht="15" x14ac:dyDescent="0.25">
      <c r="A6" s="84" t="s">
        <v>141</v>
      </c>
      <c r="C6" s="238"/>
      <c r="D6" s="239"/>
      <c r="E6" s="243"/>
      <c r="F6" s="70"/>
      <c r="G6" s="71" t="s">
        <v>129</v>
      </c>
      <c r="H6" s="97"/>
      <c r="I6" s="88" t="str">
        <f>IF(AND((H4="MINEUR"),(H6=L5)),"!!! Choisir le parent signataire !!!"," ")</f>
        <v xml:space="preserve"> </v>
      </c>
      <c r="J6" s="71"/>
      <c r="K6" s="71"/>
      <c r="L6" s="74"/>
    </row>
    <row r="7" spans="1:12" ht="15.75" thickBot="1" x14ac:dyDescent="0.3">
      <c r="C7" s="240"/>
      <c r="D7" s="241"/>
      <c r="E7" s="244"/>
      <c r="F7" s="75"/>
      <c r="G7" s="76"/>
      <c r="H7" s="76"/>
      <c r="I7" s="76"/>
      <c r="J7" s="76"/>
      <c r="K7" s="76"/>
      <c r="L7" s="77"/>
    </row>
    <row r="8" spans="1:12" ht="15.75" thickBot="1" x14ac:dyDescent="0.3">
      <c r="C8" s="78"/>
      <c r="D8" s="78"/>
      <c r="E8" s="78"/>
      <c r="F8" s="78"/>
      <c r="G8" s="78"/>
      <c r="H8" s="78"/>
      <c r="I8" s="78"/>
      <c r="J8" s="78"/>
      <c r="K8" s="78"/>
      <c r="L8" s="78"/>
    </row>
    <row r="9" spans="1:12" ht="31.5" customHeight="1" thickBot="1" x14ac:dyDescent="0.3">
      <c r="C9" s="249" t="s">
        <v>128</v>
      </c>
      <c r="D9" s="250"/>
      <c r="E9" s="75"/>
      <c r="F9" s="76"/>
      <c r="G9" s="76"/>
      <c r="H9" s="76"/>
      <c r="I9" s="76"/>
      <c r="J9" s="76"/>
      <c r="K9" s="76"/>
      <c r="L9" s="76"/>
    </row>
    <row r="10" spans="1:12" ht="7.5" customHeight="1" x14ac:dyDescent="0.25">
      <c r="C10" s="70"/>
      <c r="D10" s="71"/>
      <c r="E10" s="71"/>
      <c r="F10" s="71"/>
      <c r="G10" s="71"/>
      <c r="H10" s="71"/>
      <c r="I10" s="71"/>
      <c r="J10" s="71"/>
      <c r="K10" s="71"/>
      <c r="L10" s="74"/>
    </row>
    <row r="11" spans="1:12" ht="15" x14ac:dyDescent="0.25">
      <c r="C11" s="70" t="s">
        <v>131</v>
      </c>
      <c r="D11" s="71"/>
      <c r="E11" s="245" t="str">
        <f>IF(H6=L3,'Fiche d inscription'!D40&amp; " " &amp; 'Fiche d inscription'!D38,IF(H6=L4,'Fiche d inscription'!D48 &amp;" " &amp; 'Fiche d inscription'!D46,'Fiche d inscription'!D12&amp;" "&amp;'Fiche d inscription'!D14))</f>
        <v xml:space="preserve"> </v>
      </c>
      <c r="F11" s="245"/>
      <c r="G11" s="245"/>
      <c r="H11" s="71"/>
      <c r="I11" s="71"/>
      <c r="J11" s="71"/>
      <c r="K11" s="71"/>
      <c r="L11" s="74"/>
    </row>
    <row r="12" spans="1:12" ht="15" x14ac:dyDescent="0.25">
      <c r="C12" s="70"/>
      <c r="D12" s="71"/>
      <c r="E12" s="71"/>
      <c r="F12" s="71"/>
      <c r="G12" s="71"/>
      <c r="H12" s="71"/>
      <c r="I12" s="71"/>
      <c r="J12" s="71"/>
      <c r="K12" s="71"/>
      <c r="L12" s="74"/>
    </row>
    <row r="13" spans="1:12" ht="15" x14ac:dyDescent="0.25">
      <c r="A13" s="84" t="s">
        <v>142</v>
      </c>
      <c r="C13" s="70"/>
      <c r="D13" s="71"/>
      <c r="E13" s="71"/>
      <c r="F13" s="71"/>
      <c r="G13" s="71"/>
      <c r="H13" s="71"/>
      <c r="I13" s="71"/>
      <c r="J13" s="71"/>
      <c r="K13" s="71"/>
      <c r="L13" s="74"/>
    </row>
    <row r="14" spans="1:12" ht="15" x14ac:dyDescent="0.25">
      <c r="C14" s="70"/>
      <c r="D14" s="71"/>
      <c r="E14" s="71"/>
      <c r="F14" s="71"/>
      <c r="G14" s="71"/>
      <c r="H14" s="71"/>
      <c r="I14" s="71"/>
      <c r="J14" s="71"/>
      <c r="K14" s="71"/>
      <c r="L14" s="74"/>
    </row>
    <row r="15" spans="1:12" x14ac:dyDescent="0.2">
      <c r="C15" s="246" t="s">
        <v>132</v>
      </c>
      <c r="D15" s="247"/>
      <c r="E15" s="247"/>
      <c r="F15" s="247"/>
      <c r="G15" s="247"/>
      <c r="H15" s="247"/>
      <c r="I15" s="247"/>
      <c r="J15" s="247"/>
      <c r="K15" s="247"/>
      <c r="L15" s="248"/>
    </row>
    <row r="16" spans="1:12" x14ac:dyDescent="0.2">
      <c r="C16" s="246"/>
      <c r="D16" s="247"/>
      <c r="E16" s="247"/>
      <c r="F16" s="247"/>
      <c r="G16" s="247"/>
      <c r="H16" s="247"/>
      <c r="I16" s="247"/>
      <c r="J16" s="247"/>
      <c r="K16" s="247"/>
      <c r="L16" s="248"/>
    </row>
    <row r="17" spans="3:12" ht="15.75" thickBot="1" x14ac:dyDescent="0.3">
      <c r="C17" s="79"/>
      <c r="D17" s="80"/>
      <c r="E17" s="80"/>
      <c r="F17" s="80"/>
      <c r="G17" s="80"/>
      <c r="H17" s="80"/>
      <c r="I17" s="80"/>
      <c r="J17" s="80"/>
      <c r="K17" s="80"/>
      <c r="L17" s="81"/>
    </row>
    <row r="18" spans="3:12" ht="15.75" thickBot="1" x14ac:dyDescent="0.3">
      <c r="C18" s="78"/>
      <c r="D18" s="78"/>
      <c r="E18" s="78"/>
      <c r="F18" s="78"/>
      <c r="G18" s="78"/>
      <c r="H18" s="78"/>
      <c r="I18" s="78"/>
      <c r="J18" s="78"/>
      <c r="K18" s="78"/>
      <c r="L18" s="78"/>
    </row>
    <row r="19" spans="3:12" ht="26.25" customHeight="1" thickBot="1" x14ac:dyDescent="0.3">
      <c r="C19" s="249" t="s">
        <v>133</v>
      </c>
      <c r="D19" s="250"/>
      <c r="E19" s="75"/>
      <c r="F19" s="76"/>
      <c r="G19" s="76"/>
      <c r="H19" s="76"/>
      <c r="I19" s="76"/>
      <c r="J19" s="76"/>
      <c r="K19" s="76"/>
      <c r="L19" s="76"/>
    </row>
    <row r="20" spans="3:12" ht="6" customHeight="1" x14ac:dyDescent="0.25">
      <c r="C20" s="70"/>
      <c r="D20" s="71"/>
      <c r="E20" s="71"/>
      <c r="F20" s="71"/>
      <c r="G20" s="71"/>
      <c r="H20" s="71"/>
      <c r="I20" s="71"/>
      <c r="J20" s="71"/>
      <c r="K20" s="71"/>
      <c r="L20" s="74"/>
    </row>
    <row r="21" spans="3:12" ht="15" x14ac:dyDescent="0.25">
      <c r="C21" s="70" t="s">
        <v>131</v>
      </c>
      <c r="D21" s="71"/>
      <c r="E21" s="245" t="str">
        <f>E11</f>
        <v xml:space="preserve"> </v>
      </c>
      <c r="F21" s="245"/>
      <c r="G21" s="245"/>
      <c r="H21" s="71"/>
      <c r="I21" s="71"/>
      <c r="J21" s="71"/>
      <c r="K21" s="71"/>
      <c r="L21" s="74"/>
    </row>
    <row r="22" spans="3:12" ht="15" x14ac:dyDescent="0.25">
      <c r="C22" s="70" t="s">
        <v>134</v>
      </c>
      <c r="D22" s="71"/>
      <c r="E22" s="71"/>
      <c r="F22" s="71"/>
      <c r="G22" s="71"/>
      <c r="H22" s="71"/>
      <c r="I22" s="71"/>
      <c r="J22" s="71"/>
      <c r="K22" s="71"/>
      <c r="L22" s="74"/>
    </row>
    <row r="23" spans="3:12" ht="5.25" customHeight="1" thickBot="1" x14ac:dyDescent="0.3">
      <c r="C23" s="75"/>
      <c r="D23" s="76"/>
      <c r="E23" s="76"/>
      <c r="F23" s="76"/>
      <c r="G23" s="76"/>
      <c r="H23" s="76"/>
      <c r="I23" s="76"/>
      <c r="J23" s="76"/>
      <c r="K23" s="76"/>
      <c r="L23" s="77"/>
    </row>
    <row r="24" spans="3:12" ht="15.75" thickBot="1" x14ac:dyDescent="0.3">
      <c r="C24" s="78"/>
      <c r="D24" s="78"/>
      <c r="E24" s="78"/>
      <c r="F24" s="78"/>
      <c r="G24" s="78"/>
      <c r="H24" s="78"/>
      <c r="I24" s="78"/>
      <c r="J24" s="78"/>
      <c r="K24" s="78"/>
      <c r="L24" s="78"/>
    </row>
    <row r="25" spans="3:12" ht="23.25" customHeight="1" thickBot="1" x14ac:dyDescent="0.3">
      <c r="C25" s="249" t="s">
        <v>135</v>
      </c>
      <c r="D25" s="250"/>
      <c r="E25" s="83" t="str">
        <f>IF(H4="MAJEUR","NON APPLICABLE","")</f>
        <v/>
      </c>
      <c r="F25" s="76"/>
      <c r="G25" s="76"/>
      <c r="H25" s="76"/>
      <c r="I25" s="76"/>
      <c r="J25" s="76"/>
      <c r="K25" s="76"/>
      <c r="L25" s="76"/>
    </row>
    <row r="26" spans="3:12" ht="6" customHeight="1" x14ac:dyDescent="0.25">
      <c r="C26" s="70"/>
      <c r="D26" s="71"/>
      <c r="E26" s="71"/>
      <c r="F26" s="71"/>
      <c r="G26" s="71"/>
      <c r="H26" s="71"/>
      <c r="I26" s="71"/>
      <c r="J26" s="71"/>
      <c r="K26" s="71"/>
      <c r="L26" s="74"/>
    </row>
    <row r="27" spans="3:12" ht="15" x14ac:dyDescent="0.25">
      <c r="C27" s="70" t="s">
        <v>131</v>
      </c>
      <c r="D27" s="71"/>
      <c r="E27" s="245" t="str">
        <f>E11</f>
        <v xml:space="preserve"> </v>
      </c>
      <c r="F27" s="245"/>
      <c r="G27" s="245"/>
      <c r="H27" s="71" t="s">
        <v>136</v>
      </c>
      <c r="I27" s="245" t="str">
        <f>'Fiche d inscription'!D14 &amp;" "&amp;'Fiche d inscription'!D12</f>
        <v xml:space="preserve"> </v>
      </c>
      <c r="J27" s="245"/>
      <c r="K27" s="245"/>
      <c r="L27" s="74"/>
    </row>
    <row r="28" spans="3:12" ht="15" x14ac:dyDescent="0.25">
      <c r="C28" s="70" t="s">
        <v>137</v>
      </c>
      <c r="D28" s="71"/>
      <c r="E28" s="71"/>
      <c r="F28" s="71"/>
      <c r="G28" s="71"/>
      <c r="H28" s="71"/>
      <c r="I28" s="71"/>
      <c r="J28" s="71"/>
      <c r="K28" s="71"/>
      <c r="L28" s="74"/>
    </row>
    <row r="29" spans="3:12" ht="15" x14ac:dyDescent="0.25">
      <c r="C29" s="70"/>
      <c r="D29" s="71"/>
      <c r="E29" s="71"/>
      <c r="F29" s="71"/>
      <c r="G29" s="71"/>
      <c r="H29" s="71"/>
      <c r="I29" s="71"/>
      <c r="J29" s="71"/>
      <c r="K29" s="71"/>
      <c r="L29" s="74"/>
    </row>
    <row r="30" spans="3:12" ht="15" x14ac:dyDescent="0.2">
      <c r="C30" s="251" t="s">
        <v>138</v>
      </c>
      <c r="D30" s="252"/>
      <c r="E30" s="252"/>
      <c r="F30" s="252"/>
      <c r="G30" s="252"/>
      <c r="H30" s="252"/>
      <c r="I30" s="252"/>
      <c r="J30" s="252"/>
      <c r="K30" s="252"/>
      <c r="L30" s="253"/>
    </row>
    <row r="31" spans="3:12" ht="15" x14ac:dyDescent="0.25">
      <c r="C31" s="70" t="s">
        <v>139</v>
      </c>
      <c r="D31" s="71"/>
      <c r="E31" s="71"/>
      <c r="F31" s="71"/>
      <c r="G31" s="71"/>
      <c r="H31" s="71"/>
      <c r="I31" s="71"/>
      <c r="J31" s="71"/>
      <c r="K31" s="71"/>
      <c r="L31" s="74"/>
    </row>
    <row r="32" spans="3:12" ht="15" customHeight="1" x14ac:dyDescent="0.2">
      <c r="C32" s="246" t="s">
        <v>140</v>
      </c>
      <c r="D32" s="247"/>
      <c r="E32" s="247"/>
      <c r="F32" s="247"/>
      <c r="G32" s="247"/>
      <c r="H32" s="247"/>
      <c r="I32" s="247"/>
      <c r="J32" s="247"/>
      <c r="K32" s="247"/>
      <c r="L32" s="248"/>
    </row>
    <row r="33" spans="3:12" ht="15" thickBot="1" x14ac:dyDescent="0.25">
      <c r="C33" s="254"/>
      <c r="D33" s="255"/>
      <c r="E33" s="255"/>
      <c r="F33" s="255"/>
      <c r="G33" s="255"/>
      <c r="H33" s="255"/>
      <c r="I33" s="255"/>
      <c r="J33" s="255"/>
      <c r="K33" s="255"/>
      <c r="L33" s="256"/>
    </row>
    <row r="34" spans="3:12" ht="15" thickBot="1" x14ac:dyDescent="0.25"/>
    <row r="35" spans="3:12" ht="24" customHeight="1" thickBot="1" x14ac:dyDescent="0.25">
      <c r="C35" s="249" t="s">
        <v>143</v>
      </c>
      <c r="D35" s="250"/>
      <c r="E35" s="60"/>
      <c r="F35" s="61"/>
      <c r="G35" s="61"/>
      <c r="H35" s="61"/>
      <c r="I35" s="61"/>
      <c r="J35" s="61"/>
      <c r="K35" s="61"/>
      <c r="L35" s="61"/>
    </row>
    <row r="36" spans="3:12" ht="7.5" customHeight="1" x14ac:dyDescent="0.2">
      <c r="C36" s="57"/>
      <c r="D36" s="58"/>
      <c r="E36" s="58"/>
      <c r="F36" s="58"/>
      <c r="G36" s="58"/>
      <c r="H36" s="58"/>
      <c r="I36" s="58"/>
      <c r="J36" s="58"/>
      <c r="K36" s="58"/>
      <c r="L36" s="59"/>
    </row>
    <row r="37" spans="3:12" ht="18.75" customHeight="1" x14ac:dyDescent="0.25">
      <c r="C37" s="70" t="str">
        <f>IF('Fiche d inscription'!E18="SOLUTION RIPOSTE","Pour les atelier thérapeutique le formulaire AT SVS est à faire remplir chaque année par le médecin.",IF(YEAR('Fiche d inscription'!E16)&lt;1980,"Pour les vétérans, le formulaire CACI Vétérans est à faire remplir tous les ans par le médecin.",IF('Fiche d inscription'!N12=TRUE,"Pour une nouvelle inscription, faites remplir le formulaire CACI Standard à votre médecin.","Pour une réinscription, si vous avez déjà fourni un certificat médical, celui-ci est valable 3 ans. Vous devez cependant répondre à l'auto-questionnaire CERFA.")))</f>
        <v>Pour les vétérans, le formulaire CACI Vétérans est à faire remplir tous les ans par le médecin.</v>
      </c>
      <c r="D37" s="58"/>
      <c r="E37" s="58"/>
      <c r="F37" s="58"/>
      <c r="G37" s="58"/>
      <c r="H37" s="58"/>
      <c r="I37" s="58"/>
      <c r="J37" s="58"/>
      <c r="K37" s="58"/>
      <c r="L37" s="59"/>
    </row>
    <row r="38" spans="3:12" ht="7.5" customHeight="1" x14ac:dyDescent="0.2">
      <c r="C38" s="57"/>
      <c r="D38" s="58"/>
      <c r="E38" s="58"/>
      <c r="F38" s="58"/>
      <c r="G38" s="58"/>
      <c r="H38" s="58"/>
      <c r="I38" s="58"/>
      <c r="J38" s="58"/>
      <c r="K38" s="58"/>
      <c r="L38" s="59"/>
    </row>
    <row r="39" spans="3:12" ht="15" x14ac:dyDescent="0.25">
      <c r="C39" s="70" t="s">
        <v>131</v>
      </c>
      <c r="D39" s="58"/>
      <c r="E39" s="245" t="str">
        <f>E27</f>
        <v xml:space="preserve"> </v>
      </c>
      <c r="F39" s="245"/>
      <c r="G39" s="245"/>
      <c r="H39" s="64" t="str">
        <f>IF(H4="MINEUR",", en ma qualité de représentant légal de","")</f>
        <v/>
      </c>
      <c r="I39" s="58"/>
      <c r="J39" s="258" t="str">
        <f>IF(H4="MINEUR",I27,"")</f>
        <v/>
      </c>
      <c r="K39" s="258"/>
      <c r="L39" s="86"/>
    </row>
    <row r="40" spans="3:12" ht="15" x14ac:dyDescent="0.2">
      <c r="C40" s="87" t="str">
        <f>IF(H4="MAJEUR","atteste avoir renseigné le questionnaire de santé QSSPORT Cerfa N°15699*01 et avoir répondu par la négative à l’ensemble des rubriques.","atteste qu’il/elle a renseigné le questionnaire de santé QS-SPORT Cerfa N°15699*01 et a répondu par la négative à l’ensemble des rubriques.")</f>
        <v>atteste qu’il/elle a renseigné le questionnaire de santé QS-SPORT Cerfa N°15699*01 et a répondu par la négative à l’ensemble des rubriques.</v>
      </c>
      <c r="D40" s="58"/>
      <c r="E40" s="58"/>
      <c r="F40" s="58"/>
      <c r="G40" s="58"/>
      <c r="H40" s="58"/>
      <c r="I40" s="58"/>
      <c r="J40" s="58"/>
      <c r="K40" s="58"/>
      <c r="L40" s="59"/>
    </row>
    <row r="41" spans="3:12" ht="6.75" customHeight="1" thickBot="1" x14ac:dyDescent="0.25">
      <c r="C41" s="60"/>
      <c r="D41" s="61"/>
      <c r="E41" s="61"/>
      <c r="F41" s="61"/>
      <c r="G41" s="61"/>
      <c r="H41" s="61"/>
      <c r="I41" s="61"/>
      <c r="J41" s="61"/>
      <c r="K41" s="61"/>
      <c r="L41" s="62"/>
    </row>
    <row r="42" spans="3:12" ht="15" thickBot="1" x14ac:dyDescent="0.25"/>
    <row r="43" spans="3:12" ht="22.5" customHeight="1" thickBot="1" x14ac:dyDescent="0.3">
      <c r="C43" s="249" t="s">
        <v>144</v>
      </c>
      <c r="D43" s="250"/>
      <c r="E43" s="75"/>
      <c r="F43" s="76"/>
      <c r="G43" s="76"/>
      <c r="H43" s="76"/>
      <c r="I43" s="76"/>
      <c r="J43" s="76"/>
      <c r="K43" s="76"/>
      <c r="L43" s="76"/>
    </row>
    <row r="44" spans="3:12" ht="60" customHeight="1" x14ac:dyDescent="0.25">
      <c r="C44" s="246" t="s">
        <v>150</v>
      </c>
      <c r="D44" s="247"/>
      <c r="E44" s="247"/>
      <c r="F44" s="247"/>
      <c r="G44" s="247"/>
      <c r="H44" s="247"/>
      <c r="I44" s="247"/>
      <c r="J44" s="247"/>
      <c r="K44" s="247"/>
      <c r="L44" s="248"/>
    </row>
    <row r="45" spans="3:12" ht="5.25" customHeight="1" thickBot="1" x14ac:dyDescent="0.3">
      <c r="C45" s="75"/>
      <c r="D45" s="76"/>
      <c r="E45" s="76"/>
      <c r="F45" s="76"/>
      <c r="G45" s="76"/>
      <c r="H45" s="76"/>
      <c r="I45" s="76"/>
      <c r="J45" s="76"/>
      <c r="K45" s="76"/>
      <c r="L45" s="77"/>
    </row>
    <row r="46" spans="3:12" ht="15.75" thickBot="1" x14ac:dyDescent="0.3">
      <c r="C46" s="78"/>
      <c r="D46" s="78"/>
      <c r="E46" s="78"/>
      <c r="F46" s="78"/>
      <c r="G46" s="78"/>
      <c r="H46" s="78"/>
      <c r="I46" s="78"/>
      <c r="J46" s="78"/>
      <c r="K46" s="78"/>
      <c r="L46" s="78"/>
    </row>
    <row r="47" spans="3:12" ht="21.75" customHeight="1" x14ac:dyDescent="0.25">
      <c r="C47" s="249" t="s">
        <v>145</v>
      </c>
      <c r="D47" s="250"/>
      <c r="E47" s="70"/>
      <c r="F47" s="71"/>
      <c r="G47" s="71"/>
      <c r="H47" s="71"/>
      <c r="I47" s="71"/>
      <c r="J47" s="71"/>
      <c r="K47" s="71"/>
      <c r="L47" s="71"/>
    </row>
    <row r="48" spans="3:12" ht="3" customHeight="1" thickBot="1" x14ac:dyDescent="0.3">
      <c r="C48" s="70"/>
      <c r="D48" s="71"/>
      <c r="E48" s="75"/>
      <c r="F48" s="76"/>
      <c r="G48" s="76"/>
      <c r="H48" s="76"/>
      <c r="I48" s="76"/>
      <c r="J48" s="76"/>
      <c r="K48" s="76"/>
      <c r="L48" s="76"/>
    </row>
    <row r="49" spans="1:13" ht="32.25" customHeight="1" x14ac:dyDescent="0.25">
      <c r="C49" s="246" t="s">
        <v>146</v>
      </c>
      <c r="D49" s="247"/>
      <c r="E49" s="247"/>
      <c r="F49" s="247"/>
      <c r="G49" s="247"/>
      <c r="H49" s="247"/>
      <c r="I49" s="247"/>
      <c r="J49" s="247"/>
      <c r="K49" s="247"/>
      <c r="L49" s="248"/>
    </row>
    <row r="50" spans="1:13" ht="10.5" customHeight="1" thickBot="1" x14ac:dyDescent="0.3">
      <c r="C50" s="75"/>
      <c r="D50" s="76"/>
      <c r="E50" s="76"/>
      <c r="F50" s="76"/>
      <c r="G50" s="76"/>
      <c r="H50" s="76"/>
      <c r="I50" s="76"/>
      <c r="J50" s="76"/>
      <c r="K50" s="76"/>
      <c r="L50" s="77"/>
    </row>
    <row r="51" spans="1:13" ht="15" thickBot="1" x14ac:dyDescent="0.25"/>
    <row r="52" spans="1:13" ht="8.25" customHeight="1" x14ac:dyDescent="0.25">
      <c r="C52" s="89"/>
      <c r="D52" s="90"/>
      <c r="E52" s="90"/>
      <c r="F52" s="90"/>
      <c r="G52" s="90"/>
      <c r="H52" s="30"/>
      <c r="I52" s="30"/>
      <c r="J52" s="30"/>
      <c r="K52" s="30"/>
      <c r="L52" s="24"/>
    </row>
    <row r="53" spans="1:13" ht="15" x14ac:dyDescent="0.25">
      <c r="C53" s="35" t="s">
        <v>147</v>
      </c>
      <c r="D53" s="93"/>
      <c r="E53" s="94" t="s">
        <v>148</v>
      </c>
      <c r="F53" s="95"/>
      <c r="G53" s="95"/>
      <c r="H53" s="27"/>
      <c r="I53" s="27"/>
      <c r="J53" s="27"/>
      <c r="K53" s="27"/>
      <c r="L53" s="26"/>
    </row>
    <row r="54" spans="1:13" ht="15" x14ac:dyDescent="0.25">
      <c r="A54" s="257" t="s">
        <v>149</v>
      </c>
      <c r="C54" s="35"/>
      <c r="D54" s="96"/>
      <c r="E54" s="95"/>
      <c r="F54" s="95"/>
      <c r="G54" s="95"/>
      <c r="H54" s="27"/>
      <c r="I54" s="27"/>
      <c r="J54" s="27"/>
      <c r="K54" s="27"/>
      <c r="L54" s="26"/>
    </row>
    <row r="55" spans="1:13" ht="15" x14ac:dyDescent="0.25">
      <c r="A55" s="257"/>
      <c r="C55" s="35" t="s">
        <v>87</v>
      </c>
      <c r="D55" s="95" t="s">
        <v>88</v>
      </c>
      <c r="E55" s="95"/>
      <c r="F55" s="95"/>
      <c r="G55" s="95"/>
      <c r="H55" s="27"/>
      <c r="I55" s="27"/>
      <c r="J55" s="27"/>
      <c r="K55" s="27"/>
      <c r="L55" s="26"/>
    </row>
    <row r="56" spans="1:13" ht="15" x14ac:dyDescent="0.25">
      <c r="A56" s="257"/>
      <c r="C56" s="34"/>
      <c r="D56" s="95"/>
      <c r="E56" s="95"/>
      <c r="F56" s="95"/>
      <c r="G56" s="95"/>
      <c r="H56" s="27"/>
      <c r="I56" s="27"/>
      <c r="J56" s="27"/>
      <c r="K56" s="27"/>
      <c r="L56" s="26"/>
    </row>
    <row r="57" spans="1:13" ht="16.5" thickBot="1" x14ac:dyDescent="0.3">
      <c r="C57" s="91"/>
      <c r="D57" s="92"/>
      <c r="E57" s="92"/>
      <c r="F57" s="92"/>
      <c r="G57" s="92"/>
      <c r="H57" s="28"/>
      <c r="I57" s="28"/>
      <c r="J57" s="28"/>
      <c r="K57" s="28"/>
      <c r="L57" s="29"/>
    </row>
    <row r="60" spans="1:13" x14ac:dyDescent="0.2">
      <c r="B60" s="63"/>
      <c r="C60" s="63"/>
      <c r="D60" s="63"/>
      <c r="E60" s="63"/>
      <c r="F60" s="63"/>
      <c r="G60" s="63"/>
      <c r="H60" s="63"/>
      <c r="I60" s="63"/>
      <c r="J60" s="63"/>
      <c r="K60" s="63"/>
      <c r="L60" s="63"/>
      <c r="M60" s="63"/>
    </row>
    <row r="61" spans="1:13" x14ac:dyDescent="0.2">
      <c r="B61" s="63"/>
      <c r="C61" s="63"/>
      <c r="D61" s="63"/>
      <c r="E61" s="63"/>
      <c r="F61" s="63"/>
      <c r="G61" s="63"/>
      <c r="H61" s="63"/>
      <c r="I61" s="63"/>
      <c r="J61" s="63"/>
      <c r="K61" s="63"/>
      <c r="L61" s="63"/>
      <c r="M61" s="63"/>
    </row>
    <row r="62" spans="1:13" x14ac:dyDescent="0.2">
      <c r="B62" s="63"/>
      <c r="C62" s="63"/>
      <c r="D62" s="63"/>
      <c r="E62" s="63"/>
      <c r="F62" s="63"/>
      <c r="G62" s="63"/>
      <c r="H62" s="63"/>
      <c r="I62" s="63"/>
      <c r="J62" s="63"/>
      <c r="K62" s="63"/>
      <c r="L62" s="63"/>
      <c r="M62" s="63"/>
    </row>
    <row r="63" spans="1:13" x14ac:dyDescent="0.2">
      <c r="B63" s="63"/>
      <c r="C63" s="63"/>
      <c r="D63" s="63"/>
      <c r="E63" s="63"/>
      <c r="F63" s="63"/>
      <c r="G63" s="63"/>
      <c r="H63" s="63"/>
      <c r="I63" s="63"/>
      <c r="J63" s="63"/>
      <c r="K63" s="63"/>
      <c r="L63" s="63"/>
      <c r="M63" s="63"/>
    </row>
    <row r="64" spans="1:13" x14ac:dyDescent="0.2">
      <c r="B64" s="63"/>
      <c r="C64" s="63"/>
      <c r="D64" s="63"/>
      <c r="E64" s="63"/>
      <c r="F64" s="63"/>
      <c r="G64" s="63"/>
      <c r="H64" s="63"/>
      <c r="I64" s="63"/>
      <c r="J64" s="63"/>
      <c r="K64" s="63"/>
      <c r="L64" s="63"/>
      <c r="M64" s="63"/>
    </row>
    <row r="65" spans="2:13" x14ac:dyDescent="0.2">
      <c r="B65" s="63"/>
      <c r="C65" s="63"/>
      <c r="D65" s="63"/>
      <c r="E65" s="63"/>
      <c r="F65" s="63"/>
      <c r="G65" s="63"/>
      <c r="H65" s="63"/>
      <c r="I65" s="63"/>
      <c r="J65" s="63"/>
      <c r="K65" s="63"/>
      <c r="L65" s="63"/>
      <c r="M65" s="63"/>
    </row>
    <row r="66" spans="2:13" x14ac:dyDescent="0.2">
      <c r="B66" s="63"/>
      <c r="C66" s="63"/>
      <c r="D66" s="63"/>
      <c r="E66" s="63"/>
      <c r="F66" s="63"/>
      <c r="G66" s="63"/>
      <c r="H66" s="63"/>
      <c r="I66" s="63"/>
      <c r="J66" s="63"/>
      <c r="K66" s="63"/>
      <c r="L66" s="63"/>
      <c r="M66" s="63"/>
    </row>
    <row r="67" spans="2:13" x14ac:dyDescent="0.2">
      <c r="B67" s="63"/>
      <c r="C67" s="63"/>
      <c r="D67" s="63"/>
      <c r="E67" s="63"/>
      <c r="F67" s="63"/>
      <c r="G67" s="63"/>
      <c r="H67" s="63"/>
      <c r="I67" s="63"/>
      <c r="J67" s="63"/>
      <c r="K67" s="63"/>
      <c r="L67" s="63"/>
      <c r="M67" s="63"/>
    </row>
    <row r="68" spans="2:13" x14ac:dyDescent="0.2">
      <c r="B68" s="63"/>
      <c r="C68" s="63"/>
      <c r="D68" s="63"/>
      <c r="E68" s="63"/>
      <c r="F68" s="63"/>
      <c r="G68" s="63"/>
      <c r="H68" s="63"/>
      <c r="I68" s="63"/>
      <c r="J68" s="63"/>
      <c r="K68" s="63"/>
      <c r="L68" s="63"/>
      <c r="M68" s="63"/>
    </row>
    <row r="69" spans="2:13" x14ac:dyDescent="0.2">
      <c r="B69" s="63"/>
      <c r="C69" s="63"/>
      <c r="D69" s="63"/>
      <c r="E69" s="63"/>
      <c r="F69" s="63"/>
      <c r="G69" s="63"/>
      <c r="H69" s="63"/>
      <c r="I69" s="63"/>
      <c r="J69" s="63"/>
      <c r="K69" s="63"/>
      <c r="L69" s="63"/>
      <c r="M69" s="63"/>
    </row>
    <row r="70" spans="2:13" x14ac:dyDescent="0.2">
      <c r="B70" s="63"/>
      <c r="C70" s="63"/>
      <c r="D70" s="63"/>
      <c r="E70" s="63"/>
      <c r="F70" s="63"/>
      <c r="G70" s="63"/>
      <c r="H70" s="63"/>
      <c r="I70" s="63"/>
      <c r="J70" s="63"/>
      <c r="K70" s="63"/>
      <c r="L70" s="63"/>
      <c r="M70" s="63"/>
    </row>
    <row r="71" spans="2:13" x14ac:dyDescent="0.2">
      <c r="B71" s="63"/>
      <c r="C71" s="63"/>
      <c r="D71" s="63"/>
      <c r="E71" s="63"/>
      <c r="F71" s="63"/>
      <c r="G71" s="63"/>
      <c r="H71" s="63"/>
      <c r="I71" s="63"/>
      <c r="J71" s="63"/>
      <c r="K71" s="63"/>
      <c r="L71" s="63"/>
      <c r="M71" s="63"/>
    </row>
    <row r="72" spans="2:13" x14ac:dyDescent="0.2">
      <c r="B72" s="63"/>
      <c r="C72" s="63"/>
      <c r="D72" s="63"/>
      <c r="E72" s="63"/>
      <c r="F72" s="63"/>
      <c r="G72" s="63"/>
      <c r="H72" s="63"/>
      <c r="I72" s="63"/>
      <c r="J72" s="63"/>
      <c r="K72" s="63"/>
      <c r="L72" s="63"/>
      <c r="M72" s="63"/>
    </row>
    <row r="73" spans="2:13" x14ac:dyDescent="0.2">
      <c r="B73" s="63"/>
      <c r="C73" s="63"/>
      <c r="D73" s="63"/>
      <c r="E73" s="63"/>
      <c r="F73" s="63"/>
      <c r="G73" s="63"/>
      <c r="H73" s="63"/>
      <c r="I73" s="63"/>
      <c r="J73" s="63"/>
      <c r="K73" s="63"/>
      <c r="L73" s="63"/>
      <c r="M73" s="63"/>
    </row>
    <row r="74" spans="2:13" x14ac:dyDescent="0.2">
      <c r="B74" s="63"/>
      <c r="C74" s="63"/>
      <c r="D74" s="63"/>
      <c r="E74" s="63"/>
      <c r="F74" s="63"/>
      <c r="G74" s="63"/>
      <c r="H74" s="63"/>
      <c r="I74" s="63"/>
      <c r="J74" s="63"/>
      <c r="K74" s="63"/>
      <c r="L74" s="63"/>
      <c r="M74" s="63"/>
    </row>
    <row r="75" spans="2:13" x14ac:dyDescent="0.2">
      <c r="B75" s="63"/>
      <c r="C75" s="63"/>
      <c r="D75" s="63"/>
      <c r="E75" s="63"/>
      <c r="F75" s="63"/>
      <c r="G75" s="63"/>
      <c r="H75" s="63"/>
      <c r="I75" s="63"/>
      <c r="J75" s="63"/>
      <c r="K75" s="63"/>
      <c r="L75" s="63"/>
      <c r="M75" s="63"/>
    </row>
    <row r="76" spans="2:13" x14ac:dyDescent="0.2">
      <c r="B76" s="63"/>
      <c r="C76" s="63"/>
      <c r="D76" s="63"/>
      <c r="E76" s="63"/>
      <c r="F76" s="63"/>
      <c r="G76" s="63"/>
      <c r="H76" s="63"/>
      <c r="I76" s="63"/>
      <c r="J76" s="63"/>
      <c r="K76" s="63"/>
      <c r="L76" s="63"/>
      <c r="M76" s="63"/>
    </row>
    <row r="77" spans="2:13" x14ac:dyDescent="0.2">
      <c r="B77" s="63"/>
      <c r="C77" s="63"/>
      <c r="D77" s="63"/>
      <c r="E77" s="63"/>
      <c r="F77" s="63"/>
      <c r="G77" s="63"/>
      <c r="H77" s="63"/>
      <c r="I77" s="63"/>
      <c r="J77" s="63"/>
      <c r="K77" s="63"/>
      <c r="L77" s="63"/>
      <c r="M77" s="63"/>
    </row>
    <row r="78" spans="2:13" x14ac:dyDescent="0.2">
      <c r="B78" s="63"/>
      <c r="C78" s="63"/>
      <c r="D78" s="63"/>
      <c r="E78" s="63"/>
      <c r="F78" s="63"/>
      <c r="G78" s="63"/>
      <c r="H78" s="63"/>
      <c r="I78" s="63"/>
      <c r="J78" s="63"/>
      <c r="K78" s="63"/>
      <c r="L78" s="63"/>
      <c r="M78" s="63"/>
    </row>
    <row r="79" spans="2:13" x14ac:dyDescent="0.2">
      <c r="B79" s="63"/>
      <c r="C79" s="63"/>
      <c r="D79" s="63"/>
      <c r="E79" s="63"/>
      <c r="F79" s="63"/>
      <c r="G79" s="63"/>
      <c r="H79" s="63"/>
      <c r="I79" s="63"/>
      <c r="J79" s="63"/>
      <c r="K79" s="63"/>
      <c r="L79" s="63"/>
      <c r="M79" s="63"/>
    </row>
    <row r="80" spans="2:13" x14ac:dyDescent="0.2">
      <c r="B80" s="63"/>
      <c r="C80" s="63"/>
      <c r="D80" s="63"/>
      <c r="E80" s="63"/>
      <c r="F80" s="63"/>
      <c r="G80" s="63"/>
      <c r="H80" s="63"/>
      <c r="I80" s="63"/>
      <c r="J80" s="63"/>
      <c r="K80" s="63"/>
      <c r="L80" s="63"/>
      <c r="M80" s="63"/>
    </row>
    <row r="81" spans="2:13" x14ac:dyDescent="0.2">
      <c r="B81" s="63"/>
      <c r="C81" s="63"/>
      <c r="D81" s="63"/>
      <c r="E81" s="63"/>
      <c r="F81" s="63"/>
      <c r="G81" s="63"/>
      <c r="H81" s="63"/>
      <c r="I81" s="63"/>
      <c r="J81" s="63"/>
      <c r="K81" s="63"/>
      <c r="L81" s="63"/>
      <c r="M81" s="63"/>
    </row>
    <row r="82" spans="2:13" x14ac:dyDescent="0.2">
      <c r="B82" s="63"/>
      <c r="C82" s="63"/>
      <c r="D82" s="63"/>
      <c r="E82" s="63"/>
      <c r="F82" s="63"/>
      <c r="G82" s="63"/>
      <c r="H82" s="63"/>
      <c r="I82" s="63"/>
      <c r="J82" s="63"/>
      <c r="K82" s="63"/>
      <c r="L82" s="63"/>
      <c r="M82" s="63"/>
    </row>
    <row r="83" spans="2:13" x14ac:dyDescent="0.2">
      <c r="B83" s="63"/>
      <c r="C83" s="63"/>
      <c r="D83" s="63"/>
      <c r="E83" s="63"/>
      <c r="F83" s="63"/>
      <c r="G83" s="63"/>
      <c r="H83" s="63"/>
      <c r="I83" s="63"/>
      <c r="J83" s="63"/>
      <c r="K83" s="63"/>
      <c r="L83" s="63"/>
      <c r="M83" s="63"/>
    </row>
    <row r="84" spans="2:13" x14ac:dyDescent="0.2">
      <c r="B84" s="63"/>
      <c r="C84" s="63"/>
      <c r="D84" s="63"/>
      <c r="E84" s="63"/>
      <c r="F84" s="63"/>
      <c r="G84" s="63"/>
      <c r="H84" s="63"/>
      <c r="I84" s="63"/>
      <c r="J84" s="63"/>
      <c r="K84" s="63"/>
      <c r="L84" s="63"/>
      <c r="M84" s="63"/>
    </row>
    <row r="85" spans="2:13" x14ac:dyDescent="0.2">
      <c r="B85" s="63"/>
      <c r="C85" s="63"/>
      <c r="D85" s="63"/>
      <c r="E85" s="63"/>
      <c r="F85" s="63"/>
      <c r="G85" s="63"/>
      <c r="H85" s="63"/>
      <c r="I85" s="63"/>
      <c r="J85" s="63"/>
      <c r="K85" s="63"/>
      <c r="L85" s="63"/>
      <c r="M85" s="63"/>
    </row>
    <row r="86" spans="2:13" x14ac:dyDescent="0.2">
      <c r="B86" s="63"/>
      <c r="C86" s="63"/>
      <c r="D86" s="63"/>
      <c r="E86" s="63"/>
      <c r="F86" s="63"/>
      <c r="G86" s="63"/>
      <c r="H86" s="63"/>
      <c r="I86" s="63"/>
      <c r="J86" s="63"/>
      <c r="K86" s="63"/>
      <c r="L86" s="63"/>
      <c r="M86" s="63"/>
    </row>
    <row r="87" spans="2:13" x14ac:dyDescent="0.2">
      <c r="B87" s="63"/>
      <c r="C87" s="63"/>
      <c r="D87" s="63"/>
      <c r="E87" s="63"/>
      <c r="F87" s="63"/>
      <c r="G87" s="63"/>
      <c r="H87" s="63"/>
      <c r="I87" s="63"/>
      <c r="J87" s="63"/>
      <c r="K87" s="63"/>
      <c r="L87" s="63"/>
      <c r="M87" s="63"/>
    </row>
    <row r="88" spans="2:13" x14ac:dyDescent="0.2">
      <c r="B88" s="63"/>
      <c r="C88" s="63"/>
      <c r="D88" s="63"/>
      <c r="E88" s="63"/>
      <c r="F88" s="63"/>
      <c r="G88" s="63"/>
      <c r="H88" s="63"/>
      <c r="I88" s="63"/>
      <c r="J88" s="63"/>
      <c r="K88" s="63"/>
      <c r="L88" s="63"/>
      <c r="M88" s="63"/>
    </row>
    <row r="89" spans="2:13" x14ac:dyDescent="0.2">
      <c r="B89" s="63"/>
      <c r="C89" s="63"/>
      <c r="D89" s="63"/>
      <c r="E89" s="63"/>
      <c r="F89" s="63"/>
      <c r="G89" s="63"/>
      <c r="H89" s="63"/>
      <c r="I89" s="63"/>
      <c r="J89" s="63"/>
      <c r="K89" s="63"/>
      <c r="L89" s="63"/>
      <c r="M89" s="63"/>
    </row>
  </sheetData>
  <mergeCells count="20">
    <mergeCell ref="A54:A56"/>
    <mergeCell ref="J39:K39"/>
    <mergeCell ref="C44:L44"/>
    <mergeCell ref="C43:D43"/>
    <mergeCell ref="C49:L49"/>
    <mergeCell ref="C47:D47"/>
    <mergeCell ref="C30:L30"/>
    <mergeCell ref="C32:L33"/>
    <mergeCell ref="I27:K27"/>
    <mergeCell ref="C35:D35"/>
    <mergeCell ref="E39:G39"/>
    <mergeCell ref="C3:D7"/>
    <mergeCell ref="E3:E7"/>
    <mergeCell ref="E11:G11"/>
    <mergeCell ref="E21:G21"/>
    <mergeCell ref="E27:G27"/>
    <mergeCell ref="C15:L16"/>
    <mergeCell ref="C9:D9"/>
    <mergeCell ref="C19:D19"/>
    <mergeCell ref="C25:D25"/>
  </mergeCells>
  <conditionalFormatting sqref="C27:L33">
    <cfRule type="expression" dxfId="1" priority="2">
      <formula>$H$4="MAJEUR"</formula>
    </cfRule>
  </conditionalFormatting>
  <conditionalFormatting sqref="C39:L40">
    <cfRule type="expression" dxfId="0" priority="1">
      <formula>$C$37&lt;&gt;"Pour une réinscription, si vous avez déjà fourni un certificat médical, celui-ci est valable 3 ans. Vous devez cependant répondre à l'auto-questionnaire CERFA."</formula>
    </cfRule>
  </conditionalFormatting>
  <dataValidations count="1">
    <dataValidation type="list" allowBlank="1" showInputMessage="1" showErrorMessage="1" sqref="H6">
      <formula1>$L$3:$L$5</formula1>
    </dataValidation>
  </dataValidations>
  <printOptions horizontalCentered="1"/>
  <pageMargins left="0.23622047244094491" right="0.23622047244094491" top="0.74803149606299213" bottom="0.74803149606299213" header="0.31496062992125984" footer="0.31496062992125984"/>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xdr:col>
                    <xdr:colOff>47625</xdr:colOff>
                    <xdr:row>11</xdr:row>
                    <xdr:rowOff>9525</xdr:rowOff>
                  </from>
                  <to>
                    <xdr:col>2</xdr:col>
                    <xdr:colOff>1114425</xdr:colOff>
                    <xdr:row>12</xdr:row>
                    <xdr:rowOff>142875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xdr:col>
                    <xdr:colOff>57150</xdr:colOff>
                    <xdr:row>12</xdr:row>
                    <xdr:rowOff>95250</xdr:rowOff>
                  </from>
                  <to>
                    <xdr:col>2</xdr:col>
                    <xdr:colOff>1123950</xdr:colOff>
                    <xdr:row>14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2"/>
  <sheetViews>
    <sheetView showGridLines="0" view="pageBreakPreview" topLeftCell="A16" zoomScaleNormal="100" zoomScaleSheetLayoutView="100" workbookViewId="0">
      <selection activeCell="AA21" sqref="AA21"/>
    </sheetView>
  </sheetViews>
  <sheetFormatPr baseColWidth="10" defaultRowHeight="15" x14ac:dyDescent="0.25"/>
  <cols>
    <col min="1" max="1" width="4.375" style="3" customWidth="1"/>
    <col min="2" max="2" width="6.75" style="3" customWidth="1"/>
    <col min="3" max="5" width="4.375" style="3" customWidth="1"/>
    <col min="6" max="6" width="10.75" style="3" customWidth="1"/>
    <col min="7" max="13" width="2.375" style="3" customWidth="1"/>
    <col min="14" max="17" width="4.375" style="3" customWidth="1"/>
    <col min="18" max="18" width="2.125" style="3" customWidth="1"/>
    <col min="19" max="60" width="4.375" style="3" customWidth="1"/>
    <col min="61" max="1024" width="9.875" style="3" customWidth="1"/>
  </cols>
  <sheetData>
    <row r="1" spans="1:36" ht="15" customHeight="1" x14ac:dyDescent="0.25">
      <c r="A1" s="313" t="s">
        <v>163</v>
      </c>
      <c r="B1" s="313"/>
      <c r="C1" s="313"/>
      <c r="D1" s="313"/>
      <c r="E1" s="313"/>
      <c r="F1" s="313"/>
      <c r="G1" s="313"/>
      <c r="H1" s="313"/>
      <c r="I1" s="313"/>
      <c r="J1" s="313"/>
      <c r="K1" s="313"/>
      <c r="L1" s="313"/>
      <c r="M1" s="313"/>
      <c r="N1" s="313"/>
      <c r="O1" s="313"/>
      <c r="P1" s="313"/>
      <c r="Q1" s="313"/>
      <c r="R1" s="313"/>
      <c r="S1" s="313"/>
      <c r="T1" s="313"/>
      <c r="U1" s="313"/>
      <c r="V1" s="313"/>
      <c r="W1" s="1"/>
      <c r="X1" s="1"/>
      <c r="Y1" s="1"/>
      <c r="Z1" s="1"/>
      <c r="AA1" s="1"/>
      <c r="AB1" s="1"/>
      <c r="AC1" s="1"/>
      <c r="AD1" s="1"/>
      <c r="AE1" s="2"/>
      <c r="AF1" s="2"/>
      <c r="AG1" s="2"/>
      <c r="AH1" s="2"/>
      <c r="AI1" s="2"/>
      <c r="AJ1" s="2"/>
    </row>
    <row r="2" spans="1:36" ht="15" customHeight="1" x14ac:dyDescent="0.25">
      <c r="A2" s="313"/>
      <c r="B2" s="313"/>
      <c r="C2" s="313"/>
      <c r="D2" s="313"/>
      <c r="E2" s="313"/>
      <c r="F2" s="313"/>
      <c r="G2" s="313"/>
      <c r="H2" s="313"/>
      <c r="I2" s="313"/>
      <c r="J2" s="313"/>
      <c r="K2" s="313"/>
      <c r="L2" s="313"/>
      <c r="M2" s="313"/>
      <c r="N2" s="313"/>
      <c r="O2" s="313"/>
      <c r="P2" s="313"/>
      <c r="Q2" s="313"/>
      <c r="R2" s="313"/>
      <c r="S2" s="313"/>
      <c r="T2" s="313"/>
      <c r="U2" s="313"/>
      <c r="V2" s="313"/>
      <c r="W2" s="1"/>
      <c r="X2" s="1"/>
      <c r="Y2" s="1"/>
      <c r="Z2" s="1"/>
      <c r="AA2" s="1"/>
      <c r="AB2" s="1"/>
      <c r="AC2" s="1"/>
      <c r="AD2" s="1"/>
      <c r="AE2" s="2"/>
      <c r="AF2" s="2"/>
      <c r="AG2" s="2"/>
      <c r="AH2" s="2"/>
      <c r="AI2" s="2"/>
      <c r="AJ2" s="2"/>
    </row>
    <row r="3" spans="1:36" ht="15.75" customHeight="1" x14ac:dyDescent="0.25">
      <c r="A3" s="313"/>
      <c r="B3" s="313"/>
      <c r="C3" s="313"/>
      <c r="D3" s="313"/>
      <c r="E3" s="313"/>
      <c r="F3" s="313"/>
      <c r="G3" s="313"/>
      <c r="H3" s="313"/>
      <c r="I3" s="313"/>
      <c r="J3" s="313"/>
      <c r="K3" s="313"/>
      <c r="L3" s="313"/>
      <c r="M3" s="313"/>
      <c r="N3" s="313"/>
      <c r="O3" s="313"/>
      <c r="P3" s="313"/>
      <c r="Q3" s="313"/>
      <c r="R3" s="313"/>
      <c r="S3" s="313"/>
      <c r="T3" s="313"/>
      <c r="U3" s="313"/>
      <c r="V3" s="313"/>
      <c r="W3" s="1"/>
      <c r="X3" s="1"/>
      <c r="Y3" s="1"/>
      <c r="Z3" s="1"/>
      <c r="AA3" s="1"/>
      <c r="AB3" s="1"/>
      <c r="AC3" s="1"/>
      <c r="AD3" s="1"/>
      <c r="AE3" s="2"/>
      <c r="AF3" s="2"/>
      <c r="AG3" s="2"/>
      <c r="AH3" s="2"/>
      <c r="AI3" s="2"/>
      <c r="AJ3" s="2"/>
    </row>
    <row r="4" spans="1:36"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15" customHeight="1" x14ac:dyDescent="0.25">
      <c r="A5"/>
      <c r="B5" s="318" t="s">
        <v>0</v>
      </c>
      <c r="C5" s="318"/>
      <c r="D5" s="318"/>
      <c r="E5" s="318"/>
      <c r="F5" s="318"/>
      <c r="G5" s="318"/>
      <c r="H5" s="318"/>
      <c r="I5" s="4"/>
      <c r="J5" s="4"/>
      <c r="K5" s="4"/>
      <c r="L5" s="2"/>
      <c r="M5" s="2"/>
      <c r="N5" s="2"/>
      <c r="O5" s="2"/>
      <c r="P5" s="2"/>
      <c r="Q5" s="2"/>
      <c r="R5" s="2"/>
      <c r="S5" s="2"/>
      <c r="T5" s="2"/>
      <c r="U5" s="2"/>
      <c r="V5" s="2"/>
      <c r="W5" s="2"/>
      <c r="X5" s="2"/>
      <c r="Y5" s="2"/>
      <c r="Z5" s="2"/>
      <c r="AA5" s="2"/>
      <c r="AB5" s="2"/>
      <c r="AC5" s="2"/>
      <c r="AD5" s="2"/>
      <c r="AE5" s="2"/>
      <c r="AF5" s="2"/>
      <c r="AG5" s="2"/>
      <c r="AH5" s="2"/>
      <c r="AI5" s="2"/>
      <c r="AJ5" s="2"/>
    </row>
    <row r="6" spans="1:36" ht="15" customHeight="1" x14ac:dyDescent="0.25">
      <c r="A6"/>
      <c r="B6" s="318"/>
      <c r="C6" s="318"/>
      <c r="D6" s="318"/>
      <c r="E6" s="318"/>
      <c r="F6" s="318"/>
      <c r="G6" s="318"/>
      <c r="H6" s="318"/>
      <c r="I6" s="4"/>
      <c r="J6" s="4"/>
      <c r="K6" s="4"/>
      <c r="L6" s="2"/>
      <c r="M6" s="2"/>
      <c r="N6" s="2"/>
      <c r="O6" s="2"/>
      <c r="Q6" s="5"/>
      <c r="R6" s="5"/>
      <c r="S6" s="5"/>
      <c r="T6" s="5"/>
      <c r="U6" s="2"/>
      <c r="V6" s="2"/>
      <c r="W6" s="2"/>
      <c r="X6" s="2"/>
      <c r="Y6" s="2"/>
      <c r="Z6" s="2"/>
      <c r="AA6" s="2"/>
      <c r="AB6" s="2"/>
      <c r="AC6" s="2"/>
      <c r="AD6" s="2"/>
      <c r="AE6" s="2"/>
      <c r="AF6" s="2"/>
      <c r="AG6" s="2"/>
      <c r="AH6" s="2"/>
      <c r="AI6" s="2"/>
      <c r="AJ6" s="2"/>
    </row>
    <row r="7" spans="1:36" x14ac:dyDescent="0.25">
      <c r="A7"/>
      <c r="B7" s="319" t="s">
        <v>1</v>
      </c>
      <c r="C7" s="319"/>
      <c r="D7" s="319"/>
      <c r="E7" s="319"/>
      <c r="F7" s="319"/>
      <c r="G7" s="319"/>
      <c r="H7" s="319"/>
      <c r="I7" s="314" t="s">
        <v>2</v>
      </c>
      <c r="J7" s="315"/>
      <c r="K7" s="315"/>
      <c r="L7" s="315"/>
      <c r="M7" s="315"/>
      <c r="N7" s="315"/>
      <c r="O7" s="315"/>
      <c r="P7" s="316" t="s">
        <v>3</v>
      </c>
      <c r="Q7" s="316"/>
      <c r="R7" s="316"/>
      <c r="S7" s="316"/>
      <c r="T7" s="316"/>
      <c r="U7" s="2"/>
      <c r="V7" s="2"/>
      <c r="W7" s="2"/>
      <c r="X7" s="2"/>
      <c r="Y7" s="2"/>
      <c r="Z7" s="2"/>
      <c r="AA7" s="2"/>
      <c r="AB7" s="2"/>
      <c r="AC7" s="2"/>
      <c r="AD7" s="2"/>
      <c r="AE7" s="2"/>
      <c r="AF7" s="2"/>
    </row>
    <row r="8" spans="1:36" hidden="1" x14ac:dyDescent="0.25">
      <c r="A8"/>
      <c r="B8"/>
      <c r="C8" s="317" t="s">
        <v>4</v>
      </c>
      <c r="D8" s="317"/>
      <c r="E8" s="317"/>
      <c r="F8" s="317"/>
      <c r="G8" s="317"/>
      <c r="H8" s="317"/>
      <c r="I8" s="269" t="s">
        <v>5</v>
      </c>
      <c r="J8" s="269"/>
      <c r="K8" s="269"/>
      <c r="L8" s="269"/>
      <c r="M8" s="269"/>
      <c r="N8" s="269"/>
      <c r="O8" s="269"/>
      <c r="P8" s="312">
        <v>32.5</v>
      </c>
      <c r="Q8" s="312"/>
      <c r="R8" s="312"/>
      <c r="S8" s="312"/>
      <c r="T8" s="312"/>
    </row>
    <row r="9" spans="1:36" x14ac:dyDescent="0.25">
      <c r="A9"/>
      <c r="B9" s="267" t="s">
        <v>33</v>
      </c>
      <c r="C9" s="268" t="s">
        <v>6</v>
      </c>
      <c r="D9" s="269"/>
      <c r="E9" s="269"/>
      <c r="F9" s="269"/>
      <c r="G9" s="269"/>
      <c r="H9" s="269"/>
      <c r="I9" s="269" t="s">
        <v>156</v>
      </c>
      <c r="J9" s="269"/>
      <c r="K9" s="269"/>
      <c r="L9" s="269"/>
      <c r="M9" s="269"/>
      <c r="N9" s="269"/>
      <c r="O9" s="269"/>
      <c r="P9" s="312">
        <v>33.5</v>
      </c>
      <c r="Q9" s="312"/>
      <c r="R9" s="312"/>
      <c r="S9" s="312"/>
      <c r="T9" s="312"/>
    </row>
    <row r="10" spans="1:36" x14ac:dyDescent="0.25">
      <c r="A10"/>
      <c r="B10" s="267"/>
      <c r="C10" s="268" t="s">
        <v>7</v>
      </c>
      <c r="D10" s="269"/>
      <c r="E10" s="269"/>
      <c r="F10" s="269"/>
      <c r="G10" s="269"/>
      <c r="H10" s="269"/>
      <c r="I10" s="269" t="s">
        <v>157</v>
      </c>
      <c r="J10" s="269"/>
      <c r="K10" s="269"/>
      <c r="L10" s="269"/>
      <c r="M10" s="269"/>
      <c r="N10" s="269"/>
      <c r="O10" s="269"/>
      <c r="P10" s="270">
        <v>52</v>
      </c>
      <c r="Q10" s="270"/>
      <c r="R10" s="270"/>
      <c r="S10" s="270"/>
      <c r="T10" s="270"/>
    </row>
    <row r="11" spans="1:36" x14ac:dyDescent="0.25">
      <c r="A11"/>
      <c r="B11" s="267"/>
      <c r="C11" s="268" t="s">
        <v>8</v>
      </c>
      <c r="D11" s="269"/>
      <c r="E11" s="269"/>
      <c r="F11" s="269"/>
      <c r="G11" s="269"/>
      <c r="H11" s="269"/>
      <c r="I11" s="269" t="s">
        <v>158</v>
      </c>
      <c r="J11" s="269"/>
      <c r="K11" s="269"/>
      <c r="L11" s="269"/>
      <c r="M11" s="269"/>
      <c r="N11" s="269"/>
      <c r="O11" s="269"/>
      <c r="P11" s="270">
        <v>66.3</v>
      </c>
      <c r="Q11" s="270"/>
      <c r="R11" s="270"/>
      <c r="S11" s="270"/>
      <c r="T11" s="270"/>
    </row>
    <row r="12" spans="1:36" x14ac:dyDescent="0.25">
      <c r="A12"/>
      <c r="B12" s="267"/>
      <c r="C12" s="268" t="s">
        <v>9</v>
      </c>
      <c r="D12" s="269"/>
      <c r="E12" s="269"/>
      <c r="F12" s="269"/>
      <c r="G12" s="269"/>
      <c r="H12" s="269"/>
      <c r="I12" s="269" t="s">
        <v>159</v>
      </c>
      <c r="J12" s="269"/>
      <c r="K12" s="269"/>
      <c r="L12" s="269"/>
      <c r="M12" s="269"/>
      <c r="N12" s="269"/>
      <c r="O12" s="269"/>
      <c r="P12" s="270">
        <f>P11</f>
        <v>66.3</v>
      </c>
      <c r="Q12" s="270"/>
      <c r="R12" s="270"/>
      <c r="S12" s="270"/>
      <c r="T12" s="270"/>
    </row>
    <row r="13" spans="1:36" x14ac:dyDescent="0.25">
      <c r="A13"/>
      <c r="B13" s="267"/>
      <c r="C13" s="268" t="s">
        <v>11</v>
      </c>
      <c r="D13" s="269"/>
      <c r="E13" s="269"/>
      <c r="F13" s="269"/>
      <c r="G13" s="269"/>
      <c r="H13" s="269"/>
      <c r="I13" s="269" t="s">
        <v>10</v>
      </c>
      <c r="J13" s="269"/>
      <c r="K13" s="269"/>
      <c r="L13" s="269"/>
      <c r="M13" s="269"/>
      <c r="N13" s="269"/>
      <c r="O13" s="269"/>
      <c r="P13" s="270">
        <f>P12</f>
        <v>66.3</v>
      </c>
      <c r="Q13" s="270"/>
      <c r="R13" s="270"/>
      <c r="S13" s="270"/>
      <c r="T13" s="270"/>
    </row>
    <row r="14" spans="1:36" x14ac:dyDescent="0.25">
      <c r="A14"/>
      <c r="B14" s="267"/>
      <c r="C14" s="268" t="s">
        <v>12</v>
      </c>
      <c r="D14" s="269"/>
      <c r="E14" s="269"/>
      <c r="F14" s="269"/>
      <c r="G14" s="269"/>
      <c r="H14" s="269"/>
      <c r="I14" s="269" t="s">
        <v>160</v>
      </c>
      <c r="J14" s="269"/>
      <c r="K14" s="269"/>
      <c r="L14" s="269"/>
      <c r="M14" s="269"/>
      <c r="N14" s="269"/>
      <c r="O14" s="269"/>
      <c r="P14" s="270">
        <f t="shared" ref="P14:P18" si="0">P13</f>
        <v>66.3</v>
      </c>
      <c r="Q14" s="270"/>
      <c r="R14" s="270"/>
      <c r="S14" s="270"/>
      <c r="T14" s="270"/>
    </row>
    <row r="15" spans="1:36" x14ac:dyDescent="0.25">
      <c r="A15"/>
      <c r="B15" s="267"/>
      <c r="C15" s="268" t="s">
        <v>13</v>
      </c>
      <c r="D15" s="269"/>
      <c r="E15" s="269"/>
      <c r="F15" s="269"/>
      <c r="G15" s="269"/>
      <c r="H15" s="269"/>
      <c r="I15" s="269" t="s">
        <v>161</v>
      </c>
      <c r="J15" s="269"/>
      <c r="K15" s="269"/>
      <c r="L15" s="269"/>
      <c r="M15" s="269"/>
      <c r="N15" s="269"/>
      <c r="O15" s="269"/>
      <c r="P15" s="270">
        <f t="shared" si="0"/>
        <v>66.3</v>
      </c>
      <c r="Q15" s="270"/>
      <c r="R15" s="270"/>
      <c r="S15" s="270"/>
      <c r="T15" s="270"/>
    </row>
    <row r="16" spans="1:36" x14ac:dyDescent="0.25">
      <c r="A16"/>
      <c r="B16" s="267"/>
      <c r="C16" s="268" t="s">
        <v>97</v>
      </c>
      <c r="D16" s="269"/>
      <c r="E16" s="269"/>
      <c r="F16" s="269"/>
      <c r="G16" s="269"/>
      <c r="H16" s="269"/>
      <c r="I16" s="269" t="s">
        <v>162</v>
      </c>
      <c r="J16" s="269"/>
      <c r="K16" s="269"/>
      <c r="L16" s="269"/>
      <c r="M16" s="269"/>
      <c r="N16" s="269"/>
      <c r="O16" s="269"/>
      <c r="P16" s="270">
        <f t="shared" si="0"/>
        <v>66.3</v>
      </c>
      <c r="Q16" s="270"/>
      <c r="R16" s="270"/>
      <c r="S16" s="270"/>
      <c r="T16" s="270"/>
    </row>
    <row r="17" spans="1:23" ht="15" hidden="1" customHeight="1" x14ac:dyDescent="0.25">
      <c r="B17"/>
      <c r="C17" s="271" t="s">
        <v>14</v>
      </c>
      <c r="D17" s="271"/>
      <c r="E17" s="271"/>
      <c r="F17" s="271"/>
      <c r="G17" s="271"/>
      <c r="H17" s="271"/>
      <c r="I17" s="269" t="s">
        <v>15</v>
      </c>
      <c r="J17" s="269"/>
      <c r="K17" s="269"/>
      <c r="L17" s="269"/>
      <c r="M17" s="269"/>
      <c r="N17" s="269"/>
      <c r="O17" s="269"/>
      <c r="P17" s="270">
        <f t="shared" si="0"/>
        <v>66.3</v>
      </c>
      <c r="Q17" s="270"/>
      <c r="R17" s="270"/>
      <c r="S17" s="270"/>
      <c r="T17" s="270"/>
    </row>
    <row r="18" spans="1:23" x14ac:dyDescent="0.25">
      <c r="B18" s="287" t="s">
        <v>34</v>
      </c>
      <c r="C18" s="287"/>
      <c r="D18" s="287"/>
      <c r="E18" s="287"/>
      <c r="F18" s="287"/>
      <c r="G18" s="287"/>
      <c r="H18" s="287"/>
      <c r="I18" s="272" t="s">
        <v>35</v>
      </c>
      <c r="J18" s="271"/>
      <c r="K18" s="271"/>
      <c r="L18" s="271"/>
      <c r="M18" s="271"/>
      <c r="N18" s="271"/>
      <c r="O18" s="271"/>
      <c r="P18" s="270">
        <f t="shared" si="0"/>
        <v>66.3</v>
      </c>
      <c r="Q18" s="270"/>
      <c r="R18" s="270"/>
      <c r="S18" s="270"/>
      <c r="T18" s="270"/>
    </row>
    <row r="19" spans="1:23" x14ac:dyDescent="0.25">
      <c r="B19" s="303" t="s">
        <v>21</v>
      </c>
      <c r="C19" s="303"/>
      <c r="D19" s="303"/>
      <c r="E19" s="303"/>
      <c r="F19" s="303"/>
      <c r="G19" s="303"/>
      <c r="H19" s="303"/>
      <c r="I19" s="304" t="s">
        <v>98</v>
      </c>
      <c r="J19" s="304"/>
      <c r="K19" s="304"/>
      <c r="L19" s="304"/>
      <c r="M19" s="304"/>
      <c r="N19" s="304"/>
      <c r="O19" s="304"/>
      <c r="P19" s="305" t="s">
        <v>114</v>
      </c>
      <c r="Q19" s="305"/>
      <c r="R19" s="305"/>
      <c r="S19" s="305"/>
      <c r="T19" s="305"/>
    </row>
    <row r="20" spans="1:23" x14ac:dyDescent="0.25">
      <c r="N20" s="6"/>
      <c r="O20" s="7"/>
      <c r="P20" s="6"/>
      <c r="Q20" s="6"/>
      <c r="R20" s="6"/>
      <c r="S20" s="6"/>
      <c r="T20" s="8"/>
      <c r="U20" s="8"/>
      <c r="V20" s="8"/>
      <c r="W20" s="8"/>
    </row>
    <row r="21" spans="1:23" ht="15" customHeight="1" x14ac:dyDescent="0.25">
      <c r="B21" s="290" t="s">
        <v>16</v>
      </c>
      <c r="C21" s="291"/>
      <c r="D21" s="291"/>
      <c r="E21" s="291"/>
      <c r="F21" s="291"/>
      <c r="G21" s="291"/>
      <c r="H21" s="292"/>
      <c r="P21" s="8"/>
      <c r="Q21" s="8"/>
      <c r="R21" s="8"/>
      <c r="S21" s="8"/>
      <c r="T21" s="8"/>
      <c r="U21" s="8"/>
      <c r="V21" s="8"/>
      <c r="W21" s="8"/>
    </row>
    <row r="22" spans="1:23" ht="15" customHeight="1" x14ac:dyDescent="0.25">
      <c r="B22" s="293"/>
      <c r="C22" s="294"/>
      <c r="D22" s="294"/>
      <c r="E22" s="294"/>
      <c r="F22" s="294"/>
      <c r="G22" s="294"/>
      <c r="H22" s="295"/>
    </row>
    <row r="23" spans="1:23" ht="28.5" customHeight="1" x14ac:dyDescent="0.25">
      <c r="A23" s="107"/>
      <c r="B23" s="306" t="s">
        <v>17</v>
      </c>
      <c r="C23" s="307"/>
      <c r="D23" s="307"/>
      <c r="E23" s="307"/>
      <c r="F23" s="307"/>
      <c r="G23" s="307"/>
      <c r="H23" s="308"/>
      <c r="I23" s="310" t="s">
        <v>18</v>
      </c>
      <c r="J23" s="260"/>
      <c r="K23" s="260"/>
      <c r="L23" s="260"/>
      <c r="M23" s="260"/>
      <c r="N23" s="260"/>
      <c r="O23" s="311"/>
      <c r="P23" s="259" t="s">
        <v>164</v>
      </c>
      <c r="Q23" s="260"/>
      <c r="R23" s="260"/>
      <c r="S23" s="260"/>
      <c r="T23" s="261"/>
    </row>
    <row r="24" spans="1:23" ht="15" hidden="1" customHeight="1" x14ac:dyDescent="0.25">
      <c r="B24"/>
      <c r="C24" s="309" t="s">
        <v>19</v>
      </c>
      <c r="D24" s="309"/>
      <c r="E24" s="309"/>
      <c r="F24" s="309"/>
      <c r="G24" s="309"/>
      <c r="H24" s="309"/>
      <c r="I24" s="99">
        <v>149.5</v>
      </c>
      <c r="J24" s="100"/>
      <c r="K24" s="100"/>
      <c r="L24" s="100"/>
      <c r="M24" s="100"/>
      <c r="N24" s="100"/>
      <c r="O24" s="102"/>
      <c r="P24" s="100"/>
      <c r="Q24" s="100"/>
      <c r="R24" s="100"/>
      <c r="S24" s="100"/>
      <c r="T24" s="101"/>
    </row>
    <row r="25" spans="1:23" ht="45" customHeight="1" x14ac:dyDescent="0.25">
      <c r="B25" s="274" t="s">
        <v>33</v>
      </c>
      <c r="C25" s="265" t="s">
        <v>119</v>
      </c>
      <c r="D25" s="265"/>
      <c r="E25" s="265"/>
      <c r="F25" s="265"/>
      <c r="G25" s="265"/>
      <c r="H25" s="265"/>
      <c r="I25" s="262">
        <v>150</v>
      </c>
      <c r="J25" s="263"/>
      <c r="K25" s="263"/>
      <c r="L25" s="263"/>
      <c r="M25" s="263"/>
      <c r="N25" s="263"/>
      <c r="O25" s="277"/>
      <c r="P25" s="262" t="s">
        <v>98</v>
      </c>
      <c r="Q25" s="263"/>
      <c r="R25" s="263"/>
      <c r="S25" s="263"/>
      <c r="T25" s="264"/>
    </row>
    <row r="26" spans="1:23" ht="31.5" customHeight="1" x14ac:dyDescent="0.25">
      <c r="B26" s="275"/>
      <c r="C26" s="266" t="s">
        <v>99</v>
      </c>
      <c r="D26" s="266"/>
      <c r="E26" s="266"/>
      <c r="F26" s="266"/>
      <c r="G26" s="266"/>
      <c r="H26" s="266"/>
      <c r="I26" s="262">
        <v>170</v>
      </c>
      <c r="J26" s="263"/>
      <c r="K26" s="263"/>
      <c r="L26" s="263"/>
      <c r="M26" s="263"/>
      <c r="N26" s="263"/>
      <c r="O26" s="277"/>
      <c r="P26" s="262">
        <f t="shared" ref="P26:P32" si="1">I26*90%</f>
        <v>153</v>
      </c>
      <c r="Q26" s="263"/>
      <c r="R26" s="263"/>
      <c r="S26" s="263"/>
      <c r="T26" s="264"/>
    </row>
    <row r="27" spans="1:23" ht="28.5" customHeight="1" x14ac:dyDescent="0.25">
      <c r="B27" s="276"/>
      <c r="C27" s="302" t="s">
        <v>100</v>
      </c>
      <c r="D27" s="302"/>
      <c r="E27" s="302"/>
      <c r="F27" s="302"/>
      <c r="G27" s="302"/>
      <c r="H27" s="302"/>
      <c r="I27" s="262">
        <v>190</v>
      </c>
      <c r="J27" s="263"/>
      <c r="K27" s="263"/>
      <c r="L27" s="263"/>
      <c r="M27" s="263"/>
      <c r="N27" s="263"/>
      <c r="O27" s="277"/>
      <c r="P27" s="262">
        <f t="shared" si="1"/>
        <v>171</v>
      </c>
      <c r="Q27" s="263"/>
      <c r="R27" s="263"/>
      <c r="S27" s="263"/>
      <c r="T27" s="264"/>
    </row>
    <row r="28" spans="1:23" x14ac:dyDescent="0.25">
      <c r="B28" s="276"/>
      <c r="C28" s="302" t="s">
        <v>20</v>
      </c>
      <c r="D28" s="302"/>
      <c r="E28" s="302"/>
      <c r="F28" s="302"/>
      <c r="G28" s="302"/>
      <c r="H28" s="302"/>
      <c r="I28" s="262">
        <v>190</v>
      </c>
      <c r="J28" s="263"/>
      <c r="K28" s="263"/>
      <c r="L28" s="263"/>
      <c r="M28" s="263"/>
      <c r="N28" s="263"/>
      <c r="O28" s="277"/>
      <c r="P28" s="262">
        <f t="shared" si="1"/>
        <v>171</v>
      </c>
      <c r="Q28" s="263"/>
      <c r="R28" s="263"/>
      <c r="S28" s="263"/>
      <c r="T28" s="264"/>
    </row>
    <row r="29" spans="1:23" ht="15" customHeight="1" x14ac:dyDescent="0.25">
      <c r="B29" s="322" t="s">
        <v>34</v>
      </c>
      <c r="C29" s="322"/>
      <c r="D29" s="322"/>
      <c r="E29" s="322"/>
      <c r="F29" s="322"/>
      <c r="G29" s="322"/>
      <c r="H29" s="322"/>
      <c r="I29" s="262">
        <v>105</v>
      </c>
      <c r="J29" s="263"/>
      <c r="K29" s="263"/>
      <c r="L29" s="263"/>
      <c r="M29" s="263"/>
      <c r="N29" s="263"/>
      <c r="O29" s="277"/>
      <c r="P29" s="262">
        <f t="shared" si="1"/>
        <v>94.5</v>
      </c>
      <c r="Q29" s="263"/>
      <c r="R29" s="263"/>
      <c r="S29" s="263"/>
      <c r="T29" s="264"/>
    </row>
    <row r="30" spans="1:23" ht="15" customHeight="1" x14ac:dyDescent="0.25">
      <c r="B30" s="281" t="s">
        <v>115</v>
      </c>
      <c r="C30" s="284" t="s">
        <v>117</v>
      </c>
      <c r="D30" s="285"/>
      <c r="E30" s="285"/>
      <c r="F30" s="285"/>
      <c r="G30" s="285"/>
      <c r="H30" s="286"/>
      <c r="I30" s="262">
        <v>0</v>
      </c>
      <c r="J30" s="263"/>
      <c r="K30" s="263"/>
      <c r="L30" s="263"/>
      <c r="M30" s="263"/>
      <c r="N30" s="263"/>
      <c r="O30" s="277"/>
      <c r="P30" s="262">
        <f t="shared" si="1"/>
        <v>0</v>
      </c>
      <c r="Q30" s="263"/>
      <c r="R30" s="263"/>
      <c r="S30" s="263"/>
      <c r="T30" s="264"/>
    </row>
    <row r="31" spans="1:23" ht="15" customHeight="1" x14ac:dyDescent="0.25">
      <c r="B31" s="282"/>
      <c r="C31" s="284" t="s">
        <v>116</v>
      </c>
      <c r="D31" s="285"/>
      <c r="E31" s="285"/>
      <c r="F31" s="285"/>
      <c r="G31" s="285"/>
      <c r="H31" s="286"/>
      <c r="I31" s="262">
        <v>50</v>
      </c>
      <c r="J31" s="263"/>
      <c r="K31" s="263"/>
      <c r="L31" s="263"/>
      <c r="M31" s="263"/>
      <c r="N31" s="263"/>
      <c r="O31" s="277"/>
      <c r="P31" s="262">
        <f t="shared" si="1"/>
        <v>45</v>
      </c>
      <c r="Q31" s="263"/>
      <c r="R31" s="263"/>
      <c r="S31" s="263"/>
      <c r="T31" s="264"/>
    </row>
    <row r="32" spans="1:23" x14ac:dyDescent="0.25">
      <c r="B32" s="283"/>
      <c r="C32" s="284" t="s">
        <v>118</v>
      </c>
      <c r="D32" s="285"/>
      <c r="E32" s="285"/>
      <c r="F32" s="285"/>
      <c r="G32" s="285"/>
      <c r="H32" s="286"/>
      <c r="I32" s="262">
        <v>100</v>
      </c>
      <c r="J32" s="263"/>
      <c r="K32" s="263"/>
      <c r="L32" s="263"/>
      <c r="M32" s="263"/>
      <c r="N32" s="263"/>
      <c r="O32" s="277"/>
      <c r="P32" s="262">
        <f t="shared" si="1"/>
        <v>90</v>
      </c>
      <c r="Q32" s="263"/>
      <c r="R32" s="263"/>
      <c r="S32" s="263"/>
      <c r="T32" s="264"/>
    </row>
    <row r="33" spans="1:21" ht="36" customHeight="1" x14ac:dyDescent="0.25">
      <c r="B33" s="296" t="s">
        <v>121</v>
      </c>
      <c r="C33" s="297"/>
      <c r="D33" s="297"/>
      <c r="E33" s="297"/>
      <c r="F33" s="297"/>
      <c r="G33" s="297"/>
      <c r="H33" s="297"/>
      <c r="I33" s="297"/>
      <c r="J33" s="297"/>
      <c r="K33" s="297"/>
      <c r="L33" s="297"/>
      <c r="M33" s="297"/>
      <c r="N33" s="297"/>
      <c r="O33" s="297"/>
      <c r="P33" s="297"/>
      <c r="Q33" s="297"/>
      <c r="R33" s="297"/>
      <c r="S33" s="297"/>
      <c r="T33" s="298"/>
      <c r="U33" s="8"/>
    </row>
    <row r="34" spans="1:21" ht="36.75" customHeight="1" x14ac:dyDescent="0.25">
      <c r="B34" s="278" t="s">
        <v>120</v>
      </c>
      <c r="C34" s="279"/>
      <c r="D34" s="279"/>
      <c r="E34" s="279"/>
      <c r="F34" s="279"/>
      <c r="G34" s="279"/>
      <c r="H34" s="279"/>
      <c r="I34" s="279"/>
      <c r="J34" s="279"/>
      <c r="K34" s="279"/>
      <c r="L34" s="279"/>
      <c r="M34" s="279"/>
      <c r="N34" s="279"/>
      <c r="O34" s="279"/>
      <c r="P34" s="279"/>
      <c r="Q34" s="279"/>
      <c r="R34" s="279"/>
      <c r="S34" s="279"/>
      <c r="T34" s="280"/>
      <c r="U34" s="8"/>
    </row>
    <row r="35" spans="1:21" x14ac:dyDescent="0.25">
      <c r="K35" s="9"/>
    </row>
    <row r="36" spans="1:21" ht="15.75" customHeight="1" x14ac:dyDescent="0.25">
      <c r="A36" s="10"/>
      <c r="B36" s="290" t="s">
        <v>22</v>
      </c>
      <c r="C36" s="291"/>
      <c r="D36" s="291"/>
      <c r="E36" s="291"/>
      <c r="F36" s="291"/>
      <c r="G36" s="291"/>
      <c r="H36" s="291"/>
      <c r="I36" s="292"/>
      <c r="J36"/>
      <c r="K36"/>
      <c r="L36"/>
    </row>
    <row r="37" spans="1:21" ht="15.75" customHeight="1" x14ac:dyDescent="0.25">
      <c r="A37" s="11"/>
      <c r="B37" s="293"/>
      <c r="C37" s="294"/>
      <c r="D37" s="294"/>
      <c r="E37" s="294"/>
      <c r="F37" s="294"/>
      <c r="G37" s="294"/>
      <c r="H37" s="294"/>
      <c r="I37" s="295"/>
      <c r="J37"/>
      <c r="K37"/>
      <c r="L37"/>
    </row>
    <row r="38" spans="1:21" x14ac:dyDescent="0.25">
      <c r="A38"/>
      <c r="B38" s="299" t="s">
        <v>23</v>
      </c>
      <c r="C38" s="300"/>
      <c r="D38" s="300"/>
      <c r="E38" s="300"/>
      <c r="F38" s="300"/>
      <c r="G38" s="300"/>
      <c r="H38" s="300"/>
      <c r="I38" s="300"/>
      <c r="J38" s="300"/>
      <c r="K38" s="300"/>
      <c r="L38" s="300"/>
      <c r="M38" s="300"/>
      <c r="N38" s="300"/>
      <c r="O38" s="300"/>
      <c r="P38" s="300"/>
      <c r="Q38" s="300"/>
      <c r="R38" s="300"/>
      <c r="S38" s="300"/>
      <c r="T38" s="301"/>
    </row>
    <row r="39" spans="1:21" x14ac:dyDescent="0.25">
      <c r="A39"/>
      <c r="B39" s="273" t="s">
        <v>97</v>
      </c>
      <c r="C39" s="273"/>
      <c r="D39" s="273"/>
      <c r="E39" s="273"/>
      <c r="F39" s="273"/>
      <c r="G39" s="273"/>
      <c r="H39" s="273"/>
      <c r="I39" s="273"/>
      <c r="J39" s="273"/>
      <c r="K39" s="273"/>
      <c r="L39" s="288" t="s">
        <v>124</v>
      </c>
      <c r="M39" s="289"/>
      <c r="N39" s="289"/>
      <c r="O39" s="289"/>
      <c r="P39" s="289"/>
      <c r="Q39" s="289"/>
      <c r="R39" s="289"/>
      <c r="S39" s="289"/>
      <c r="T39" s="289"/>
    </row>
    <row r="40" spans="1:21" ht="30.6" customHeight="1" x14ac:dyDescent="0.25">
      <c r="A40"/>
      <c r="B40" s="273" t="s">
        <v>24</v>
      </c>
      <c r="C40" s="273"/>
      <c r="D40" s="273"/>
      <c r="E40" s="273"/>
      <c r="F40" s="273"/>
      <c r="G40" s="273"/>
      <c r="H40" s="273"/>
      <c r="I40" s="273"/>
      <c r="J40" s="273"/>
      <c r="K40" s="273"/>
      <c r="L40" s="323" t="s">
        <v>25</v>
      </c>
      <c r="M40" s="324"/>
      <c r="N40" s="324"/>
      <c r="O40" s="324"/>
      <c r="P40" s="324"/>
      <c r="Q40" s="324"/>
      <c r="R40" s="324"/>
      <c r="S40" s="324"/>
      <c r="T40" s="324"/>
    </row>
    <row r="41" spans="1:21" ht="15" customHeight="1" x14ac:dyDescent="0.25">
      <c r="A41"/>
      <c r="B41" s="13"/>
      <c r="C41" s="14"/>
      <c r="D41" s="14"/>
      <c r="E41" s="14"/>
      <c r="F41" s="14"/>
      <c r="G41" s="14"/>
      <c r="H41" s="14"/>
      <c r="I41" s="14"/>
      <c r="J41" s="14"/>
      <c r="K41" s="14"/>
      <c r="L41" s="15"/>
      <c r="M41" s="15"/>
      <c r="N41" s="15"/>
      <c r="O41" s="15"/>
      <c r="P41" s="15"/>
      <c r="Q41" s="15"/>
      <c r="R41" s="15"/>
      <c r="S41" s="15"/>
      <c r="T41" s="16"/>
    </row>
    <row r="42" spans="1:21" x14ac:dyDescent="0.25">
      <c r="A42"/>
      <c r="B42" s="17" t="s">
        <v>26</v>
      </c>
      <c r="C42" s="8"/>
      <c r="D42" s="6"/>
      <c r="E42" s="6"/>
      <c r="F42" s="8"/>
      <c r="G42" s="8"/>
      <c r="H42" s="8"/>
      <c r="I42" s="8"/>
      <c r="J42" s="8"/>
      <c r="K42" s="8"/>
      <c r="L42" s="8"/>
      <c r="M42" s="8"/>
      <c r="N42" s="12"/>
      <c r="O42" s="12"/>
      <c r="P42" s="12"/>
      <c r="Q42" s="12"/>
      <c r="R42" s="12"/>
      <c r="S42" s="12"/>
      <c r="T42" s="18"/>
    </row>
    <row r="43" spans="1:21" x14ac:dyDescent="0.25">
      <c r="A43"/>
      <c r="B43" s="17" t="s">
        <v>27</v>
      </c>
      <c r="C43" s="8"/>
      <c r="D43" s="8"/>
      <c r="E43" s="8"/>
      <c r="F43" s="8"/>
      <c r="G43" s="8"/>
      <c r="H43" s="8"/>
      <c r="I43" s="8"/>
      <c r="J43" s="8"/>
      <c r="K43" s="8"/>
      <c r="L43" s="8"/>
      <c r="M43" s="8"/>
      <c r="N43" s="8"/>
      <c r="O43" s="8"/>
      <c r="P43" s="8"/>
      <c r="Q43" s="8"/>
      <c r="R43" s="8"/>
      <c r="S43" s="8"/>
      <c r="T43" s="19"/>
    </row>
    <row r="44" spans="1:21" x14ac:dyDescent="0.25">
      <c r="A44"/>
      <c r="B44" s="17" t="s">
        <v>28</v>
      </c>
      <c r="C44" s="8"/>
      <c r="D44" s="8"/>
      <c r="E44" s="8"/>
      <c r="F44" s="8"/>
      <c r="G44" s="8"/>
      <c r="H44" s="8"/>
      <c r="I44" s="8"/>
      <c r="J44" s="8"/>
      <c r="K44" s="8"/>
      <c r="L44" s="8"/>
      <c r="M44" s="8"/>
      <c r="N44" s="8"/>
      <c r="O44" s="8"/>
      <c r="P44" s="8"/>
      <c r="Q44" s="8"/>
      <c r="R44" s="8"/>
      <c r="S44" s="8"/>
      <c r="T44" s="19"/>
    </row>
    <row r="45" spans="1:21" x14ac:dyDescent="0.25">
      <c r="A45"/>
      <c r="B45" s="17" t="s">
        <v>29</v>
      </c>
      <c r="C45" s="8"/>
      <c r="D45" s="8"/>
      <c r="E45" s="8"/>
      <c r="F45" s="8"/>
      <c r="G45" s="8"/>
      <c r="H45" s="8"/>
      <c r="I45" s="8"/>
      <c r="J45" s="8"/>
      <c r="K45" s="8"/>
      <c r="L45" s="8"/>
      <c r="M45" s="8"/>
      <c r="N45" s="8"/>
      <c r="O45" s="8"/>
      <c r="P45" s="8"/>
      <c r="Q45" s="8"/>
      <c r="R45" s="8"/>
      <c r="S45" s="8"/>
      <c r="T45" s="19"/>
    </row>
    <row r="46" spans="1:21" x14ac:dyDescent="0.25">
      <c r="A46"/>
      <c r="B46" s="17" t="s">
        <v>30</v>
      </c>
      <c r="C46" s="8"/>
      <c r="D46" s="8"/>
      <c r="E46" s="8"/>
      <c r="F46" s="8"/>
      <c r="G46" s="8"/>
      <c r="H46" s="8"/>
      <c r="I46" s="8"/>
      <c r="J46" s="8"/>
      <c r="K46" s="8"/>
      <c r="L46" s="8"/>
      <c r="M46" s="8"/>
      <c r="N46" s="8"/>
      <c r="O46" s="8"/>
      <c r="P46" s="8"/>
      <c r="Q46" s="8"/>
      <c r="R46" s="8"/>
      <c r="S46" s="8"/>
      <c r="T46" s="19"/>
    </row>
    <row r="47" spans="1:21" x14ac:dyDescent="0.25">
      <c r="A47"/>
      <c r="B47" s="17" t="s">
        <v>31</v>
      </c>
      <c r="C47" s="8"/>
      <c r="D47" s="8"/>
      <c r="E47" s="8"/>
      <c r="F47" s="8"/>
      <c r="G47" s="8"/>
      <c r="H47" s="8"/>
      <c r="I47" s="8"/>
      <c r="J47" s="8"/>
      <c r="K47" s="8"/>
      <c r="L47" s="8"/>
      <c r="M47" s="8"/>
      <c r="N47" s="8"/>
      <c r="O47" s="8"/>
      <c r="P47" s="8"/>
      <c r="Q47" s="8"/>
      <c r="R47" s="8"/>
      <c r="S47" s="8"/>
      <c r="T47" s="19"/>
    </row>
    <row r="48" spans="1:21" x14ac:dyDescent="0.25">
      <c r="A48"/>
      <c r="B48" s="20"/>
      <c r="C48" s="8"/>
      <c r="D48" s="8"/>
      <c r="E48" s="8"/>
      <c r="F48" s="8"/>
      <c r="G48" s="8"/>
      <c r="H48" s="8"/>
      <c r="I48" s="8"/>
      <c r="J48" s="8"/>
      <c r="K48" s="8"/>
      <c r="L48" s="8"/>
      <c r="M48" s="8"/>
      <c r="N48" s="8"/>
      <c r="O48" s="8"/>
      <c r="P48" s="8"/>
      <c r="Q48" s="8"/>
      <c r="R48" s="8"/>
      <c r="S48" s="8"/>
      <c r="T48" s="19"/>
    </row>
    <row r="49" spans="1:36" x14ac:dyDescent="0.25">
      <c r="A49"/>
      <c r="B49" s="20"/>
      <c r="C49" s="8"/>
      <c r="D49" s="273" t="s">
        <v>32</v>
      </c>
      <c r="E49" s="273"/>
      <c r="F49" s="273"/>
      <c r="G49" s="273"/>
      <c r="H49" s="273"/>
      <c r="I49" s="273"/>
      <c r="J49" s="273"/>
      <c r="K49" s="273"/>
      <c r="L49" s="273"/>
      <c r="M49" s="273"/>
      <c r="N49" s="273"/>
      <c r="O49" s="321">
        <v>50</v>
      </c>
      <c r="P49" s="321"/>
      <c r="Q49" s="321"/>
      <c r="R49" s="321"/>
      <c r="S49" s="321"/>
      <c r="T49" s="19"/>
    </row>
    <row r="50" spans="1:36" x14ac:dyDescent="0.25">
      <c r="A50"/>
      <c r="B50" s="21"/>
      <c r="C50" s="22"/>
      <c r="D50" s="22"/>
      <c r="E50" s="22"/>
      <c r="F50" s="22"/>
      <c r="G50" s="22"/>
      <c r="H50" s="22"/>
      <c r="I50" s="22"/>
      <c r="J50" s="22"/>
      <c r="K50" s="22"/>
      <c r="L50" s="22"/>
      <c r="M50" s="22"/>
      <c r="N50" s="22"/>
      <c r="O50" s="22"/>
      <c r="P50" s="22"/>
      <c r="Q50" s="22"/>
      <c r="R50" s="22"/>
      <c r="S50" s="22"/>
      <c r="T50" s="23"/>
    </row>
    <row r="51" spans="1:36" x14ac:dyDescent="0.25">
      <c r="A51"/>
      <c r="B51" s="58"/>
      <c r="C51" s="8"/>
      <c r="D51" s="8"/>
      <c r="E51" s="8"/>
      <c r="F51" s="8"/>
      <c r="G51" s="8"/>
      <c r="H51" s="8"/>
      <c r="I51" s="8"/>
      <c r="J51" s="8"/>
      <c r="K51" s="8"/>
      <c r="L51" s="8"/>
      <c r="M51" s="8"/>
      <c r="N51" s="8"/>
      <c r="O51" s="8"/>
      <c r="P51" s="8"/>
      <c r="Q51" s="8"/>
      <c r="R51" s="8"/>
      <c r="S51" s="8"/>
      <c r="T51" s="8"/>
    </row>
    <row r="52" spans="1:36" ht="54" customHeight="1" x14ac:dyDescent="0.25">
      <c r="A52" s="320" t="s">
        <v>165</v>
      </c>
      <c r="B52" s="320"/>
      <c r="C52" s="320"/>
      <c r="D52" s="320"/>
      <c r="E52" s="320"/>
      <c r="F52" s="320"/>
      <c r="G52" s="320"/>
      <c r="H52" s="320"/>
      <c r="I52" s="320"/>
      <c r="J52" s="320"/>
      <c r="K52" s="320"/>
      <c r="L52" s="320"/>
      <c r="M52" s="320"/>
      <c r="N52" s="320"/>
      <c r="O52" s="320"/>
      <c r="P52" s="320"/>
      <c r="Q52" s="320"/>
      <c r="R52" s="320"/>
      <c r="S52" s="320"/>
      <c r="T52" s="320"/>
      <c r="U52" s="320"/>
      <c r="V52" s="320"/>
      <c r="W52" s="2"/>
      <c r="X52" s="2"/>
      <c r="Y52" s="2"/>
      <c r="Z52" s="2"/>
      <c r="AA52" s="2"/>
      <c r="AB52" s="2"/>
      <c r="AC52" s="2"/>
      <c r="AD52" s="2"/>
      <c r="AE52" s="2"/>
      <c r="AF52" s="2"/>
      <c r="AG52" s="2"/>
      <c r="AH52" s="2"/>
      <c r="AI52" s="2"/>
      <c r="AJ52" s="2"/>
    </row>
  </sheetData>
  <mergeCells count="84">
    <mergeCell ref="A52:V52"/>
    <mergeCell ref="I28:O28"/>
    <mergeCell ref="I29:O29"/>
    <mergeCell ref="I30:O30"/>
    <mergeCell ref="I31:O31"/>
    <mergeCell ref="I32:O32"/>
    <mergeCell ref="P28:T28"/>
    <mergeCell ref="P29:T29"/>
    <mergeCell ref="P30:T30"/>
    <mergeCell ref="D49:N49"/>
    <mergeCell ref="O49:S49"/>
    <mergeCell ref="B40:K40"/>
    <mergeCell ref="B29:H29"/>
    <mergeCell ref="L40:T40"/>
    <mergeCell ref="A1:V3"/>
    <mergeCell ref="I7:O7"/>
    <mergeCell ref="P7:T7"/>
    <mergeCell ref="C8:H8"/>
    <mergeCell ref="I8:O8"/>
    <mergeCell ref="P8:T8"/>
    <mergeCell ref="B5:H6"/>
    <mergeCell ref="B7:H7"/>
    <mergeCell ref="C12:H12"/>
    <mergeCell ref="I12:O12"/>
    <mergeCell ref="P12:T12"/>
    <mergeCell ref="C9:H9"/>
    <mergeCell ref="I9:O9"/>
    <mergeCell ref="P9:T9"/>
    <mergeCell ref="C10:H10"/>
    <mergeCell ref="I10:O10"/>
    <mergeCell ref="P10:T10"/>
    <mergeCell ref="B18:H18"/>
    <mergeCell ref="L39:T39"/>
    <mergeCell ref="B36:I37"/>
    <mergeCell ref="B33:T33"/>
    <mergeCell ref="B38:T38"/>
    <mergeCell ref="C27:H27"/>
    <mergeCell ref="C28:H28"/>
    <mergeCell ref="B19:H19"/>
    <mergeCell ref="I19:O19"/>
    <mergeCell ref="P19:T19"/>
    <mergeCell ref="B21:H22"/>
    <mergeCell ref="B23:H23"/>
    <mergeCell ref="C24:H24"/>
    <mergeCell ref="I25:O25"/>
    <mergeCell ref="I26:O26"/>
    <mergeCell ref="I23:O23"/>
    <mergeCell ref="C17:H17"/>
    <mergeCell ref="I17:O17"/>
    <mergeCell ref="P17:T17"/>
    <mergeCell ref="I18:O18"/>
    <mergeCell ref="B39:K39"/>
    <mergeCell ref="B25:B28"/>
    <mergeCell ref="P18:T18"/>
    <mergeCell ref="I27:O27"/>
    <mergeCell ref="P27:T27"/>
    <mergeCell ref="P31:T31"/>
    <mergeCell ref="P32:T32"/>
    <mergeCell ref="B34:T34"/>
    <mergeCell ref="B30:B32"/>
    <mergeCell ref="C30:H30"/>
    <mergeCell ref="C31:H31"/>
    <mergeCell ref="C32:H32"/>
    <mergeCell ref="B9:B16"/>
    <mergeCell ref="C15:H15"/>
    <mergeCell ref="I15:O15"/>
    <mergeCell ref="P15:T15"/>
    <mergeCell ref="C16:H16"/>
    <mergeCell ref="I16:O16"/>
    <mergeCell ref="P16:T16"/>
    <mergeCell ref="C13:H13"/>
    <mergeCell ref="I13:O13"/>
    <mergeCell ref="P13:T13"/>
    <mergeCell ref="C14:H14"/>
    <mergeCell ref="I14:O14"/>
    <mergeCell ref="P14:T14"/>
    <mergeCell ref="C11:H11"/>
    <mergeCell ref="I11:O11"/>
    <mergeCell ref="P11:T11"/>
    <mergeCell ref="P23:T23"/>
    <mergeCell ref="P25:T25"/>
    <mergeCell ref="P26:T26"/>
    <mergeCell ref="C25:H25"/>
    <mergeCell ref="C26:H26"/>
  </mergeCells>
  <printOptions horizontalCentered="1"/>
  <pageMargins left="0.39370078740157483" right="0.39370078740157483" top="0.98425196850393704" bottom="0.98425196850393704" header="0.59055118110236227" footer="0.59055118110236227"/>
  <pageSetup paperSize="9" scale="7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LW36"/>
  <sheetViews>
    <sheetView showGridLines="0" workbookViewId="0">
      <selection activeCell="AA21" sqref="AA21"/>
    </sheetView>
  </sheetViews>
  <sheetFormatPr baseColWidth="10" defaultRowHeight="15" x14ac:dyDescent="0.25"/>
  <cols>
    <col min="1" max="5" width="9.875" style="3" customWidth="1"/>
    <col min="6" max="6" width="12" style="3" customWidth="1"/>
    <col min="7" max="7" width="14.125" style="3" customWidth="1"/>
    <col min="8" max="1011" width="9.875" style="3" customWidth="1"/>
  </cols>
  <sheetData>
    <row r="3" spans="2:11" x14ac:dyDescent="0.25">
      <c r="B3">
        <v>2016</v>
      </c>
      <c r="C3" t="s">
        <v>89</v>
      </c>
    </row>
    <row r="4" spans="2:11" x14ac:dyDescent="0.25">
      <c r="B4">
        <f>B3-1</f>
        <v>2015</v>
      </c>
      <c r="C4" t="s">
        <v>6</v>
      </c>
    </row>
    <row r="5" spans="2:11" x14ac:dyDescent="0.25">
      <c r="B5">
        <f t="shared" ref="B5:B18" si="0">B4-1</f>
        <v>2014</v>
      </c>
      <c r="C5" t="s">
        <v>6</v>
      </c>
    </row>
    <row r="6" spans="2:11" x14ac:dyDescent="0.25">
      <c r="B6">
        <f t="shared" si="0"/>
        <v>2013</v>
      </c>
      <c r="C6" t="s">
        <v>7</v>
      </c>
      <c r="J6" s="3" t="s">
        <v>6</v>
      </c>
      <c r="K6" s="3">
        <v>32.5</v>
      </c>
    </row>
    <row r="7" spans="2:11" x14ac:dyDescent="0.25">
      <c r="B7">
        <f t="shared" si="0"/>
        <v>2012</v>
      </c>
      <c r="C7" t="s">
        <v>7</v>
      </c>
      <c r="J7" s="3" t="s">
        <v>7</v>
      </c>
      <c r="K7" s="3">
        <v>51</v>
      </c>
    </row>
    <row r="8" spans="2:11" x14ac:dyDescent="0.25">
      <c r="B8">
        <f t="shared" si="0"/>
        <v>2011</v>
      </c>
      <c r="C8" t="s">
        <v>8</v>
      </c>
      <c r="J8" s="3" t="s">
        <v>8</v>
      </c>
      <c r="K8" s="3">
        <v>65.3</v>
      </c>
    </row>
    <row r="9" spans="2:11" ht="15" customHeight="1" x14ac:dyDescent="0.25">
      <c r="B9">
        <f t="shared" si="0"/>
        <v>2010</v>
      </c>
      <c r="C9" t="s">
        <v>8</v>
      </c>
      <c r="J9" s="3" t="s">
        <v>9</v>
      </c>
      <c r="K9" s="3">
        <v>65.3</v>
      </c>
    </row>
    <row r="10" spans="2:11" x14ac:dyDescent="0.25">
      <c r="B10">
        <f t="shared" si="0"/>
        <v>2009</v>
      </c>
      <c r="C10" t="s">
        <v>9</v>
      </c>
      <c r="J10" s="3" t="s">
        <v>11</v>
      </c>
      <c r="K10" s="3">
        <v>65.3</v>
      </c>
    </row>
    <row r="11" spans="2:11" x14ac:dyDescent="0.25">
      <c r="B11">
        <f t="shared" si="0"/>
        <v>2008</v>
      </c>
      <c r="C11" t="s">
        <v>9</v>
      </c>
      <c r="J11" s="3" t="s">
        <v>12</v>
      </c>
      <c r="K11" s="3">
        <v>65.3</v>
      </c>
    </row>
    <row r="12" spans="2:11" x14ac:dyDescent="0.25">
      <c r="B12">
        <f t="shared" si="0"/>
        <v>2007</v>
      </c>
      <c r="C12" t="s">
        <v>11</v>
      </c>
      <c r="J12" s="3" t="s">
        <v>13</v>
      </c>
      <c r="K12" s="3">
        <v>65.3</v>
      </c>
    </row>
    <row r="13" spans="2:11" x14ac:dyDescent="0.25">
      <c r="B13">
        <f t="shared" si="0"/>
        <v>2006</v>
      </c>
      <c r="C13" t="s">
        <v>11</v>
      </c>
      <c r="J13" s="3" t="s">
        <v>97</v>
      </c>
      <c r="K13" s="3">
        <v>65.3</v>
      </c>
    </row>
    <row r="14" spans="2:11" x14ac:dyDescent="0.25">
      <c r="B14">
        <f t="shared" si="0"/>
        <v>2005</v>
      </c>
      <c r="C14" t="s">
        <v>12</v>
      </c>
      <c r="J14" s="3" t="s">
        <v>97</v>
      </c>
      <c r="K14" s="3">
        <v>65.3</v>
      </c>
    </row>
    <row r="15" spans="2:11" x14ac:dyDescent="0.25">
      <c r="B15">
        <f t="shared" si="0"/>
        <v>2004</v>
      </c>
      <c r="C15" t="s">
        <v>12</v>
      </c>
      <c r="J15" s="3" t="s">
        <v>34</v>
      </c>
      <c r="K15" s="3">
        <v>65.3</v>
      </c>
    </row>
    <row r="16" spans="2:11" x14ac:dyDescent="0.25">
      <c r="B16">
        <f t="shared" si="0"/>
        <v>2003</v>
      </c>
      <c r="C16" t="s">
        <v>13</v>
      </c>
    </row>
    <row r="17" spans="2:13" x14ac:dyDescent="0.25">
      <c r="B17">
        <f t="shared" si="0"/>
        <v>2002</v>
      </c>
      <c r="C17" t="s">
        <v>13</v>
      </c>
    </row>
    <row r="18" spans="2:13" x14ac:dyDescent="0.25">
      <c r="B18">
        <f t="shared" si="0"/>
        <v>2001</v>
      </c>
      <c r="C18" t="s">
        <v>13</v>
      </c>
    </row>
    <row r="24" spans="2:13" x14ac:dyDescent="0.25">
      <c r="E24" s="2"/>
      <c r="F24" s="2"/>
      <c r="G24" s="2"/>
      <c r="H24" s="2"/>
    </row>
    <row r="25" spans="2:13" x14ac:dyDescent="0.25">
      <c r="E25" s="2"/>
      <c r="F25" s="2"/>
      <c r="G25" s="2"/>
      <c r="H25" s="2"/>
    </row>
    <row r="26" spans="2:13" x14ac:dyDescent="0.25">
      <c r="E26" s="2"/>
      <c r="F26" s="106"/>
      <c r="G26" s="106"/>
      <c r="H26" s="54"/>
      <c r="I26" s="54"/>
      <c r="J26" s="54"/>
      <c r="K26" s="54"/>
      <c r="L26" s="54"/>
      <c r="M26" s="2"/>
    </row>
    <row r="27" spans="2:13" x14ac:dyDescent="0.25">
      <c r="E27" s="2"/>
      <c r="F27" s="98"/>
      <c r="G27" s="98"/>
      <c r="H27" s="53"/>
      <c r="I27" s="53"/>
      <c r="J27" s="53"/>
      <c r="K27" s="53"/>
      <c r="L27" s="53"/>
      <c r="M27" s="2"/>
    </row>
    <row r="28" spans="2:13" x14ac:dyDescent="0.25">
      <c r="E28" s="2"/>
      <c r="F28" s="98"/>
      <c r="G28" s="98"/>
      <c r="H28" s="53"/>
      <c r="I28" s="53"/>
      <c r="J28" s="53"/>
      <c r="K28" s="53"/>
      <c r="L28" s="53"/>
      <c r="M28" s="2"/>
    </row>
    <row r="29" spans="2:13" x14ac:dyDescent="0.25">
      <c r="E29" s="2"/>
      <c r="F29" s="98"/>
      <c r="G29" s="98"/>
      <c r="H29" s="53"/>
      <c r="I29" s="53"/>
      <c r="J29" s="53"/>
      <c r="K29" s="53"/>
      <c r="L29" s="53"/>
      <c r="M29" s="2"/>
    </row>
    <row r="30" spans="2:13" x14ac:dyDescent="0.25">
      <c r="E30" s="2"/>
      <c r="F30" s="98"/>
      <c r="G30" s="98"/>
      <c r="H30" s="53"/>
      <c r="I30" s="53"/>
      <c r="J30" s="53"/>
      <c r="K30" s="53"/>
      <c r="L30" s="53"/>
      <c r="M30" s="2"/>
    </row>
    <row r="31" spans="2:13" x14ac:dyDescent="0.25">
      <c r="E31" s="2"/>
      <c r="F31" s="98"/>
      <c r="G31" s="98"/>
      <c r="H31" s="53"/>
      <c r="I31" s="53"/>
      <c r="J31" s="53"/>
      <c r="K31" s="53"/>
      <c r="L31" s="53"/>
      <c r="M31" s="2"/>
    </row>
    <row r="32" spans="2:13" x14ac:dyDescent="0.25">
      <c r="E32" s="2"/>
      <c r="F32" s="98"/>
      <c r="G32" s="98"/>
      <c r="H32" s="53"/>
      <c r="I32" s="53"/>
      <c r="J32" s="53"/>
      <c r="K32" s="53"/>
      <c r="L32" s="53"/>
      <c r="M32" s="2"/>
    </row>
    <row r="33" spans="5:13" x14ac:dyDescent="0.25">
      <c r="E33" s="2"/>
      <c r="F33" s="98"/>
      <c r="G33" s="98"/>
      <c r="H33" s="53"/>
      <c r="I33" s="53"/>
      <c r="J33" s="53"/>
      <c r="K33" s="53"/>
      <c r="L33" s="53"/>
      <c r="M33" s="2"/>
    </row>
    <row r="34" spans="5:13" x14ac:dyDescent="0.25">
      <c r="E34" s="2"/>
      <c r="F34" s="98"/>
      <c r="G34" s="98"/>
      <c r="H34" s="53"/>
      <c r="I34" s="53"/>
      <c r="J34" s="53"/>
      <c r="K34" s="53"/>
      <c r="L34" s="53"/>
      <c r="M34" s="2"/>
    </row>
    <row r="35" spans="5:13" x14ac:dyDescent="0.25">
      <c r="E35" s="2"/>
      <c r="F35" s="2"/>
      <c r="G35" s="2"/>
      <c r="H35" s="2"/>
    </row>
    <row r="36" spans="5:13" x14ac:dyDescent="0.25">
      <c r="E36" s="2"/>
      <c r="F36" s="2"/>
      <c r="G36" s="2"/>
      <c r="H36" s="2"/>
    </row>
  </sheetData>
  <pageMargins left="0.7" right="0.7" top="1.1437007874015748" bottom="1.1437007874015748" header="0.75" footer="0.75"/>
  <pageSetup paperSize="0"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
  <sheetViews>
    <sheetView workbookViewId="0">
      <selection activeCell="P20" sqref="P20"/>
    </sheetView>
  </sheetViews>
  <sheetFormatPr baseColWidth="10" defaultRowHeight="15" x14ac:dyDescent="0.25"/>
  <cols>
    <col min="1" max="1024" width="9.875" style="3" customWidth="1"/>
  </cols>
  <sheetData/>
  <pageMargins left="0.7" right="0.7" top="1.1437007874015748" bottom="1.1437007874015748" header="0.75" footer="0.75"/>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Fiche d inscription</vt:lpstr>
      <vt:lpstr>Autorisations</vt:lpstr>
      <vt:lpstr>Tarif</vt:lpstr>
      <vt:lpstr>Feuil2</vt:lpstr>
      <vt:lpstr>Feuil3</vt:lpstr>
      <vt:lpstr>Autorisations!Zone_d_impression</vt:lpstr>
      <vt:lpstr>'Fiche d inscription'!Zone_d_impression</vt:lpstr>
      <vt:lpstr>Tarif!Zone_d_impression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STERDYNIAK PAULINE (CPAM CHARENTE)</dc:creator>
  <cp:lastModifiedBy>utilisateur</cp:lastModifiedBy>
  <cp:revision>2</cp:revision>
  <cp:lastPrinted>2020-08-13T08:41:37Z</cp:lastPrinted>
  <dcterms:created xsi:type="dcterms:W3CDTF">2018-07-08T13:11:29Z</dcterms:created>
  <dcterms:modified xsi:type="dcterms:W3CDTF">2021-08-06T13:01:07Z</dcterms:modified>
</cp:coreProperties>
</file>